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0" yWindow="0" windowWidth="24000" windowHeight="9510"/>
  </bookViews>
  <sheets>
    <sheet name="Class Avg Rev Adj" sheetId="1" r:id="rId1"/>
    <sheet name="Class Avg Rates Adj" sheetId="2" r:id="rId2"/>
  </sheets>
  <externalReferences>
    <externalReference r:id="rId3"/>
    <externalReference r:id="rId4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1">'Class Avg Rates Adj'!$A$1:$R$73</definedName>
    <definedName name="_xlnm.Print_Area" localSheetId="0">'Class Avg Rev Adj'!$A$1:$R$72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1" hidden="1">{#N/A,#N/A,FALSE,"trates"}</definedName>
    <definedName name="wrn.BL." localSheetId="0" hidden="1">{#N/A,#N/A,FALSE,"trates"}</definedName>
    <definedName name="wrn.BL." hidden="1">{#N/A,#N/A,FALSE,"trates"}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" i="2" l="1"/>
  <c r="P106" i="2"/>
  <c r="O106" i="2"/>
  <c r="R104" i="2"/>
  <c r="P104" i="2"/>
  <c r="O104" i="2"/>
  <c r="R98" i="2"/>
  <c r="P98" i="2"/>
  <c r="O98" i="2"/>
  <c r="R96" i="2"/>
  <c r="P96" i="2"/>
  <c r="O96" i="2"/>
  <c r="R90" i="2"/>
  <c r="R88" i="2"/>
  <c r="K88" i="2"/>
  <c r="G88" i="2"/>
  <c r="C88" i="2"/>
  <c r="R82" i="2"/>
  <c r="R80" i="2"/>
  <c r="K80" i="2"/>
  <c r="G80" i="2"/>
  <c r="C80" i="2"/>
  <c r="A77" i="2"/>
  <c r="R73" i="2"/>
  <c r="P73" i="2"/>
  <c r="O73" i="2"/>
  <c r="H73" i="2"/>
  <c r="R71" i="2"/>
  <c r="P71" i="2"/>
  <c r="O71" i="2"/>
  <c r="R69" i="2"/>
  <c r="P69" i="2"/>
  <c r="O69" i="2"/>
  <c r="N69" i="2"/>
  <c r="J69" i="2"/>
  <c r="F69" i="2"/>
  <c r="R67" i="2"/>
  <c r="P67" i="2"/>
  <c r="O67" i="2"/>
  <c r="R65" i="2"/>
  <c r="P65" i="2"/>
  <c r="O65" i="2"/>
  <c r="L65" i="2"/>
  <c r="H65" i="2"/>
  <c r="D65" i="2"/>
  <c r="R63" i="2"/>
  <c r="P63" i="2"/>
  <c r="O63" i="2"/>
  <c r="R57" i="2"/>
  <c r="P57" i="2"/>
  <c r="O57" i="2"/>
  <c r="F57" i="2"/>
  <c r="R55" i="2"/>
  <c r="P55" i="2"/>
  <c r="O55" i="2"/>
  <c r="I55" i="2"/>
  <c r="E55" i="2"/>
  <c r="R53" i="2"/>
  <c r="P53" i="2"/>
  <c r="O53" i="2"/>
  <c r="L53" i="2"/>
  <c r="H53" i="2"/>
  <c r="R51" i="2"/>
  <c r="P51" i="2"/>
  <c r="O51" i="2"/>
  <c r="K51" i="2"/>
  <c r="G51" i="2"/>
  <c r="R49" i="2"/>
  <c r="P49" i="2"/>
  <c r="O49" i="2"/>
  <c r="J49" i="2"/>
  <c r="F49" i="2"/>
  <c r="R47" i="2"/>
  <c r="P47" i="2"/>
  <c r="O47" i="2"/>
  <c r="I47" i="2"/>
  <c r="E47" i="2"/>
  <c r="R40" i="2"/>
  <c r="F40" i="2"/>
  <c r="F73" i="2" s="1"/>
  <c r="C40" i="2"/>
  <c r="C90" i="2" s="1"/>
  <c r="I90" i="2" s="1"/>
  <c r="R38" i="2"/>
  <c r="N38" i="2"/>
  <c r="N71" i="2" s="1"/>
  <c r="L38" i="2"/>
  <c r="K38" i="2"/>
  <c r="K55" i="2" s="1"/>
  <c r="J38" i="2"/>
  <c r="J71" i="2" s="1"/>
  <c r="I38" i="2"/>
  <c r="I71" i="2" s="1"/>
  <c r="H38" i="2"/>
  <c r="G38" i="2"/>
  <c r="G55" i="2" s="1"/>
  <c r="F38" i="2"/>
  <c r="F71" i="2" s="1"/>
  <c r="E38" i="2"/>
  <c r="E71" i="2" s="1"/>
  <c r="D38" i="2"/>
  <c r="R36" i="2"/>
  <c r="N36" i="2"/>
  <c r="N53" i="2" s="1"/>
  <c r="L36" i="2"/>
  <c r="L69" i="2" s="1"/>
  <c r="K36" i="2"/>
  <c r="K53" i="2" s="1"/>
  <c r="J36" i="2"/>
  <c r="J53" i="2" s="1"/>
  <c r="I36" i="2"/>
  <c r="H36" i="2"/>
  <c r="H69" i="2" s="1"/>
  <c r="G36" i="2"/>
  <c r="G53" i="2" s="1"/>
  <c r="F36" i="2"/>
  <c r="F53" i="2" s="1"/>
  <c r="E36" i="2"/>
  <c r="D36" i="2"/>
  <c r="D69" i="2" s="1"/>
  <c r="R34" i="2"/>
  <c r="N34" i="2"/>
  <c r="L34" i="2"/>
  <c r="L67" i="2" s="1"/>
  <c r="K34" i="2"/>
  <c r="K67" i="2" s="1"/>
  <c r="J34" i="2"/>
  <c r="I34" i="2"/>
  <c r="H34" i="2"/>
  <c r="H67" i="2" s="1"/>
  <c r="G34" i="2"/>
  <c r="G67" i="2" s="1"/>
  <c r="F34" i="2"/>
  <c r="E34" i="2"/>
  <c r="D34" i="2"/>
  <c r="D67" i="2" s="1"/>
  <c r="R32" i="2"/>
  <c r="N32" i="2"/>
  <c r="L32" i="2"/>
  <c r="L49" i="2" s="1"/>
  <c r="K32" i="2"/>
  <c r="J32" i="2"/>
  <c r="J65" i="2" s="1"/>
  <c r="I32" i="2"/>
  <c r="I49" i="2" s="1"/>
  <c r="H32" i="2"/>
  <c r="H49" i="2" s="1"/>
  <c r="G32" i="2"/>
  <c r="F32" i="2"/>
  <c r="F65" i="2" s="1"/>
  <c r="E32" i="2"/>
  <c r="E49" i="2" s="1"/>
  <c r="D32" i="2"/>
  <c r="D49" i="2" s="1"/>
  <c r="R30" i="2"/>
  <c r="N30" i="2"/>
  <c r="N63" i="2" s="1"/>
  <c r="L30" i="2"/>
  <c r="K30" i="2"/>
  <c r="J30" i="2"/>
  <c r="J63" i="2" s="1"/>
  <c r="I30" i="2"/>
  <c r="I63" i="2" s="1"/>
  <c r="H30" i="2"/>
  <c r="G30" i="2"/>
  <c r="F30" i="2"/>
  <c r="F63" i="2" s="1"/>
  <c r="E30" i="2"/>
  <c r="E63" i="2" s="1"/>
  <c r="D30" i="2"/>
  <c r="R24" i="2"/>
  <c r="C24" i="2"/>
  <c r="C82" i="2" s="1"/>
  <c r="R22" i="2"/>
  <c r="N22" i="2"/>
  <c r="L22" i="2"/>
  <c r="K22" i="2"/>
  <c r="K71" i="2" s="1"/>
  <c r="J22" i="2"/>
  <c r="I22" i="2"/>
  <c r="H22" i="2"/>
  <c r="G22" i="2"/>
  <c r="G71" i="2" s="1"/>
  <c r="F22" i="2"/>
  <c r="E22" i="2"/>
  <c r="D22" i="2"/>
  <c r="R20" i="2"/>
  <c r="N20" i="2"/>
  <c r="L20" i="2"/>
  <c r="K20" i="2"/>
  <c r="J20" i="2"/>
  <c r="I20" i="2"/>
  <c r="H20" i="2"/>
  <c r="G20" i="2"/>
  <c r="F20" i="2"/>
  <c r="E20" i="2"/>
  <c r="D20" i="2"/>
  <c r="M20" i="2" s="1"/>
  <c r="Q20" i="2" s="1"/>
  <c r="R18" i="2"/>
  <c r="N18" i="2"/>
  <c r="L18" i="2"/>
  <c r="K18" i="2"/>
  <c r="J18" i="2"/>
  <c r="I18" i="2"/>
  <c r="I67" i="2" s="1"/>
  <c r="H18" i="2"/>
  <c r="G18" i="2"/>
  <c r="F18" i="2"/>
  <c r="E18" i="2"/>
  <c r="E67" i="2" s="1"/>
  <c r="D18" i="2"/>
  <c r="R16" i="2"/>
  <c r="N16" i="2"/>
  <c r="N49" i="2" s="1"/>
  <c r="L16" i="2"/>
  <c r="K16" i="2"/>
  <c r="J16" i="2"/>
  <c r="I16" i="2"/>
  <c r="H16" i="2"/>
  <c r="G16" i="2"/>
  <c r="F16" i="2"/>
  <c r="E16" i="2"/>
  <c r="D16" i="2"/>
  <c r="M16" i="2" s="1"/>
  <c r="Q16" i="2" s="1"/>
  <c r="R14" i="2"/>
  <c r="N14" i="2"/>
  <c r="L14" i="2"/>
  <c r="K14" i="2"/>
  <c r="K63" i="2" s="1"/>
  <c r="J14" i="2"/>
  <c r="I14" i="2"/>
  <c r="H14" i="2"/>
  <c r="G14" i="2"/>
  <c r="G63" i="2" s="1"/>
  <c r="F14" i="2"/>
  <c r="E14" i="2"/>
  <c r="M14" i="2" s="1"/>
  <c r="Q14" i="2" s="1"/>
  <c r="D14" i="2"/>
  <c r="F106" i="1"/>
  <c r="P104" i="1"/>
  <c r="O104" i="1"/>
  <c r="N104" i="1"/>
  <c r="L104" i="1"/>
  <c r="K104" i="1"/>
  <c r="J104" i="1"/>
  <c r="I104" i="1"/>
  <c r="H104" i="1"/>
  <c r="G104" i="1"/>
  <c r="F104" i="1"/>
  <c r="E104" i="1"/>
  <c r="D104" i="1"/>
  <c r="N98" i="1"/>
  <c r="F98" i="1"/>
  <c r="P96" i="1"/>
  <c r="O96" i="1"/>
  <c r="N96" i="1"/>
  <c r="L96" i="1"/>
  <c r="K96" i="1"/>
  <c r="J96" i="1"/>
  <c r="I96" i="1"/>
  <c r="H96" i="1"/>
  <c r="G96" i="1"/>
  <c r="F96" i="1"/>
  <c r="E96" i="1"/>
  <c r="D96" i="1"/>
  <c r="P90" i="1"/>
  <c r="O90" i="1"/>
  <c r="O106" i="1" s="1"/>
  <c r="N90" i="1"/>
  <c r="L90" i="1"/>
  <c r="K90" i="1"/>
  <c r="J90" i="1"/>
  <c r="J98" i="1" s="1"/>
  <c r="I90" i="1"/>
  <c r="H90" i="1"/>
  <c r="G90" i="1"/>
  <c r="F90" i="1"/>
  <c r="E90" i="1"/>
  <c r="D90" i="1"/>
  <c r="M88" i="1"/>
  <c r="C88" i="1"/>
  <c r="P82" i="1"/>
  <c r="O82" i="1"/>
  <c r="N82" i="1"/>
  <c r="N82" i="2" s="1"/>
  <c r="M82" i="1"/>
  <c r="L82" i="1"/>
  <c r="L82" i="2" s="1"/>
  <c r="K82" i="1"/>
  <c r="K82" i="2" s="1"/>
  <c r="J82" i="1"/>
  <c r="J82" i="2" s="1"/>
  <c r="I82" i="1"/>
  <c r="I82" i="2" s="1"/>
  <c r="H82" i="1"/>
  <c r="H82" i="2" s="1"/>
  <c r="G82" i="1"/>
  <c r="G82" i="2" s="1"/>
  <c r="F82" i="1"/>
  <c r="F82" i="2" s="1"/>
  <c r="E82" i="1"/>
  <c r="E82" i="2" s="1"/>
  <c r="D82" i="1"/>
  <c r="D82" i="2" s="1"/>
  <c r="A82" i="1"/>
  <c r="R82" i="1" s="1"/>
  <c r="R80" i="1"/>
  <c r="Q80" i="1"/>
  <c r="M80" i="1"/>
  <c r="C80" i="1"/>
  <c r="A77" i="1"/>
  <c r="O72" i="1"/>
  <c r="P70" i="1"/>
  <c r="O70" i="1"/>
  <c r="N70" i="1"/>
  <c r="L70" i="1"/>
  <c r="K70" i="1"/>
  <c r="J70" i="1"/>
  <c r="I70" i="1"/>
  <c r="H70" i="1"/>
  <c r="G70" i="1"/>
  <c r="F70" i="1"/>
  <c r="E70" i="1"/>
  <c r="D70" i="1"/>
  <c r="P68" i="1"/>
  <c r="O68" i="1"/>
  <c r="N68" i="1"/>
  <c r="L68" i="1"/>
  <c r="K68" i="1"/>
  <c r="J68" i="1"/>
  <c r="I68" i="1"/>
  <c r="H68" i="1"/>
  <c r="G68" i="1"/>
  <c r="F68" i="1"/>
  <c r="E68" i="1"/>
  <c r="D68" i="1"/>
  <c r="P66" i="1"/>
  <c r="O66" i="1"/>
  <c r="N66" i="1"/>
  <c r="L66" i="1"/>
  <c r="K66" i="1"/>
  <c r="J66" i="1"/>
  <c r="I66" i="1"/>
  <c r="H66" i="1"/>
  <c r="G66" i="1"/>
  <c r="F66" i="1"/>
  <c r="E66" i="1"/>
  <c r="D66" i="1"/>
  <c r="P64" i="1"/>
  <c r="O64" i="1"/>
  <c r="N64" i="1"/>
  <c r="L64" i="1"/>
  <c r="K64" i="1"/>
  <c r="J64" i="1"/>
  <c r="I64" i="1"/>
  <c r="H64" i="1"/>
  <c r="G64" i="1"/>
  <c r="F64" i="1"/>
  <c r="E64" i="1"/>
  <c r="D64" i="1"/>
  <c r="P62" i="1"/>
  <c r="O62" i="1"/>
  <c r="N62" i="1"/>
  <c r="L62" i="1"/>
  <c r="K62" i="1"/>
  <c r="J62" i="1"/>
  <c r="I62" i="1"/>
  <c r="H62" i="1"/>
  <c r="G62" i="1"/>
  <c r="F62" i="1"/>
  <c r="E62" i="1"/>
  <c r="D62" i="1"/>
  <c r="G56" i="1"/>
  <c r="P54" i="1"/>
  <c r="O54" i="1"/>
  <c r="N54" i="1"/>
  <c r="L54" i="1"/>
  <c r="K54" i="1"/>
  <c r="J54" i="1"/>
  <c r="I54" i="1"/>
  <c r="H54" i="1"/>
  <c r="G54" i="1"/>
  <c r="F54" i="1"/>
  <c r="E54" i="1"/>
  <c r="D54" i="1"/>
  <c r="P52" i="1"/>
  <c r="O52" i="1"/>
  <c r="N52" i="1"/>
  <c r="L52" i="1"/>
  <c r="K52" i="1"/>
  <c r="J52" i="1"/>
  <c r="I52" i="1"/>
  <c r="H52" i="1"/>
  <c r="G52" i="1"/>
  <c r="F52" i="1"/>
  <c r="E52" i="1"/>
  <c r="D52" i="1"/>
  <c r="P50" i="1"/>
  <c r="O50" i="1"/>
  <c r="N50" i="1"/>
  <c r="L50" i="1"/>
  <c r="K50" i="1"/>
  <c r="J50" i="1"/>
  <c r="I50" i="1"/>
  <c r="H50" i="1"/>
  <c r="G50" i="1"/>
  <c r="F50" i="1"/>
  <c r="E50" i="1"/>
  <c r="D50" i="1"/>
  <c r="P48" i="1"/>
  <c r="O48" i="1"/>
  <c r="N48" i="1"/>
  <c r="L48" i="1"/>
  <c r="K48" i="1"/>
  <c r="J48" i="1"/>
  <c r="I48" i="1"/>
  <c r="H48" i="1"/>
  <c r="G48" i="1"/>
  <c r="F48" i="1"/>
  <c r="E48" i="1"/>
  <c r="D48" i="1"/>
  <c r="P46" i="1"/>
  <c r="O46" i="1"/>
  <c r="N46" i="1"/>
  <c r="L46" i="1"/>
  <c r="K46" i="1"/>
  <c r="J46" i="1"/>
  <c r="I46" i="1"/>
  <c r="H46" i="1"/>
  <c r="G46" i="1"/>
  <c r="F46" i="1"/>
  <c r="E46" i="1"/>
  <c r="D46" i="1"/>
  <c r="P40" i="1"/>
  <c r="O40" i="1"/>
  <c r="O56" i="1" s="1"/>
  <c r="N40" i="1"/>
  <c r="N40" i="2" s="1"/>
  <c r="L40" i="1"/>
  <c r="L40" i="2" s="1"/>
  <c r="K40" i="1"/>
  <c r="K40" i="2" s="1"/>
  <c r="J40" i="1"/>
  <c r="J72" i="1" s="1"/>
  <c r="I40" i="1"/>
  <c r="I40" i="2" s="1"/>
  <c r="H40" i="1"/>
  <c r="H40" i="2" s="1"/>
  <c r="G40" i="1"/>
  <c r="G40" i="2" s="1"/>
  <c r="F40" i="1"/>
  <c r="F72" i="1" s="1"/>
  <c r="E40" i="1"/>
  <c r="E40" i="2" s="1"/>
  <c r="D40" i="1"/>
  <c r="D40" i="2" s="1"/>
  <c r="C40" i="1"/>
  <c r="C90" i="1" s="1"/>
  <c r="M38" i="1"/>
  <c r="M36" i="1"/>
  <c r="M34" i="1"/>
  <c r="M32" i="1"/>
  <c r="M30" i="1"/>
  <c r="P24" i="1"/>
  <c r="O24" i="1"/>
  <c r="N24" i="1"/>
  <c r="N24" i="2" s="1"/>
  <c r="M24" i="1"/>
  <c r="L24" i="1"/>
  <c r="L24" i="2" s="1"/>
  <c r="K24" i="1"/>
  <c r="K24" i="2" s="1"/>
  <c r="J24" i="1"/>
  <c r="J24" i="2" s="1"/>
  <c r="I24" i="1"/>
  <c r="I24" i="2" s="1"/>
  <c r="H24" i="1"/>
  <c r="H24" i="2" s="1"/>
  <c r="G24" i="1"/>
  <c r="G24" i="2" s="1"/>
  <c r="F24" i="1"/>
  <c r="F24" i="2" s="1"/>
  <c r="E24" i="1"/>
  <c r="E24" i="2" s="1"/>
  <c r="D24" i="1"/>
  <c r="D24" i="2" s="1"/>
  <c r="C24" i="1"/>
  <c r="C82" i="1" s="1"/>
  <c r="Q22" i="1"/>
  <c r="Q82" i="1" s="1"/>
  <c r="M22" i="1"/>
  <c r="Q20" i="1"/>
  <c r="M20" i="1"/>
  <c r="Q18" i="1"/>
  <c r="M18" i="1"/>
  <c r="R16" i="1"/>
  <c r="Q16" i="1"/>
  <c r="M16" i="1"/>
  <c r="A16" i="1"/>
  <c r="A18" i="1" s="1"/>
  <c r="A20" i="1" s="1"/>
  <c r="A22" i="1" s="1"/>
  <c r="A24" i="1" s="1"/>
  <c r="R14" i="1"/>
  <c r="Q14" i="1"/>
  <c r="M14" i="1"/>
  <c r="Q24" i="1" l="1"/>
  <c r="N73" i="2"/>
  <c r="N57" i="2"/>
  <c r="F51" i="2"/>
  <c r="F67" i="2"/>
  <c r="A30" i="1"/>
  <c r="R24" i="1"/>
  <c r="R22" i="1"/>
  <c r="M70" i="1"/>
  <c r="M54" i="1"/>
  <c r="Q38" i="1"/>
  <c r="R20" i="1"/>
  <c r="M64" i="1"/>
  <c r="M48" i="1"/>
  <c r="Q32" i="1"/>
  <c r="G73" i="2"/>
  <c r="G57" i="2"/>
  <c r="K73" i="2"/>
  <c r="K57" i="2"/>
  <c r="P72" i="1"/>
  <c r="K56" i="1"/>
  <c r="G72" i="1"/>
  <c r="M104" i="1"/>
  <c r="M96" i="1"/>
  <c r="M90" i="1"/>
  <c r="Q88" i="1"/>
  <c r="M18" i="2"/>
  <c r="Q18" i="2" s="1"/>
  <c r="M68" i="1"/>
  <c r="M52" i="1"/>
  <c r="Q36" i="1"/>
  <c r="M82" i="2"/>
  <c r="Q82" i="2" s="1"/>
  <c r="J51" i="2"/>
  <c r="J67" i="2"/>
  <c r="G96" i="2"/>
  <c r="G104" i="2"/>
  <c r="Q30" i="1"/>
  <c r="M62" i="1"/>
  <c r="M46" i="1"/>
  <c r="M40" i="1"/>
  <c r="R18" i="1"/>
  <c r="M24" i="2"/>
  <c r="Q24" i="2" s="1"/>
  <c r="M66" i="1"/>
  <c r="M50" i="1"/>
  <c r="Q34" i="1"/>
  <c r="L73" i="2"/>
  <c r="K72" i="1"/>
  <c r="G90" i="2"/>
  <c r="G106" i="1"/>
  <c r="G98" i="1"/>
  <c r="K90" i="2"/>
  <c r="K106" i="1"/>
  <c r="K98" i="1"/>
  <c r="P106" i="1"/>
  <c r="P98" i="1"/>
  <c r="I106" i="2"/>
  <c r="I98" i="2"/>
  <c r="E90" i="2"/>
  <c r="H57" i="2"/>
  <c r="D90" i="2"/>
  <c r="D106" i="1"/>
  <c r="L90" i="2"/>
  <c r="L106" i="1"/>
  <c r="J106" i="1"/>
  <c r="K65" i="2"/>
  <c r="K49" i="2"/>
  <c r="K96" i="2"/>
  <c r="K104" i="2"/>
  <c r="E57" i="2"/>
  <c r="E73" i="2"/>
  <c r="I57" i="2"/>
  <c r="I73" i="2"/>
  <c r="E56" i="1"/>
  <c r="I56" i="1"/>
  <c r="E72" i="1"/>
  <c r="I72" i="1"/>
  <c r="A88" i="1"/>
  <c r="E106" i="1"/>
  <c r="E98" i="1"/>
  <c r="I106" i="1"/>
  <c r="I98" i="1"/>
  <c r="N90" i="2"/>
  <c r="N106" i="1"/>
  <c r="G47" i="2"/>
  <c r="K47" i="2"/>
  <c r="E69" i="2"/>
  <c r="E53" i="2"/>
  <c r="I69" i="2"/>
  <c r="I53" i="2"/>
  <c r="M36" i="2"/>
  <c r="J40" i="2"/>
  <c r="N80" i="2"/>
  <c r="J80" i="2"/>
  <c r="F80" i="2"/>
  <c r="I80" i="2"/>
  <c r="E80" i="2"/>
  <c r="L80" i="2"/>
  <c r="H80" i="2"/>
  <c r="D80" i="2"/>
  <c r="M40" i="2"/>
  <c r="D57" i="2"/>
  <c r="L57" i="2"/>
  <c r="D56" i="1"/>
  <c r="H56" i="1"/>
  <c r="L56" i="1"/>
  <c r="P56" i="1"/>
  <c r="D72" i="1"/>
  <c r="H72" i="1"/>
  <c r="L72" i="1"/>
  <c r="H90" i="2"/>
  <c r="H106" i="1"/>
  <c r="H98" i="1"/>
  <c r="G65" i="2"/>
  <c r="G49" i="2"/>
  <c r="D55" i="2"/>
  <c r="D71" i="2"/>
  <c r="M38" i="2"/>
  <c r="H55" i="2"/>
  <c r="H71" i="2"/>
  <c r="L55" i="2"/>
  <c r="L71" i="2"/>
  <c r="F56" i="1"/>
  <c r="J56" i="1"/>
  <c r="N56" i="1"/>
  <c r="N72" i="1"/>
  <c r="F90" i="2"/>
  <c r="J90" i="2"/>
  <c r="D98" i="1"/>
  <c r="L98" i="1"/>
  <c r="M22" i="2"/>
  <c r="Q22" i="2" s="1"/>
  <c r="D47" i="2"/>
  <c r="D63" i="2"/>
  <c r="M30" i="2"/>
  <c r="H47" i="2"/>
  <c r="H63" i="2"/>
  <c r="L47" i="2"/>
  <c r="L63" i="2"/>
  <c r="N65" i="2"/>
  <c r="E51" i="2"/>
  <c r="I51" i="2"/>
  <c r="N51" i="2"/>
  <c r="N67" i="2"/>
  <c r="D53" i="2"/>
  <c r="D73" i="2"/>
  <c r="N88" i="2"/>
  <c r="J88" i="2"/>
  <c r="F88" i="2"/>
  <c r="I88" i="2"/>
  <c r="E88" i="2"/>
  <c r="L88" i="2"/>
  <c r="H88" i="2"/>
  <c r="D88" i="2"/>
  <c r="O98" i="1"/>
  <c r="F47" i="2"/>
  <c r="J47" i="2"/>
  <c r="N47" i="2"/>
  <c r="D51" i="2"/>
  <c r="H51" i="2"/>
  <c r="L51" i="2"/>
  <c r="F55" i="2"/>
  <c r="J55" i="2"/>
  <c r="N55" i="2"/>
  <c r="E65" i="2"/>
  <c r="I65" i="2"/>
  <c r="G69" i="2"/>
  <c r="K69" i="2"/>
  <c r="M32" i="2"/>
  <c r="M34" i="2"/>
  <c r="E104" i="2" l="1"/>
  <c r="E96" i="2"/>
  <c r="Q30" i="2"/>
  <c r="M63" i="2"/>
  <c r="M47" i="2"/>
  <c r="M51" i="2"/>
  <c r="Q34" i="2"/>
  <c r="M67" i="2"/>
  <c r="I104" i="2"/>
  <c r="I96" i="2"/>
  <c r="M57" i="2"/>
  <c r="M73" i="2"/>
  <c r="Q40" i="2"/>
  <c r="D98" i="2"/>
  <c r="D106" i="2"/>
  <c r="M90" i="2"/>
  <c r="Q64" i="1"/>
  <c r="Q48" i="1"/>
  <c r="M49" i="2"/>
  <c r="M65" i="2"/>
  <c r="Q32" i="2"/>
  <c r="H104" i="2"/>
  <c r="H96" i="2"/>
  <c r="F96" i="2"/>
  <c r="F104" i="2"/>
  <c r="J106" i="2"/>
  <c r="J98" i="2"/>
  <c r="M80" i="2"/>
  <c r="Q80" i="2" s="1"/>
  <c r="J73" i="2"/>
  <c r="J57" i="2"/>
  <c r="K98" i="2"/>
  <c r="K106" i="2"/>
  <c r="Q68" i="1"/>
  <c r="Q52" i="1"/>
  <c r="Q104" i="1"/>
  <c r="Q96" i="1"/>
  <c r="Q90" i="1"/>
  <c r="A32" i="1"/>
  <c r="R30" i="1"/>
  <c r="N96" i="2"/>
  <c r="N104" i="2"/>
  <c r="Q38" i="2"/>
  <c r="M71" i="2"/>
  <c r="M55" i="2"/>
  <c r="A90" i="1"/>
  <c r="R88" i="1"/>
  <c r="Q66" i="1"/>
  <c r="Q50" i="1"/>
  <c r="Q62" i="1"/>
  <c r="Q46" i="1"/>
  <c r="Q40" i="1"/>
  <c r="D104" i="2"/>
  <c r="M88" i="2"/>
  <c r="D96" i="2"/>
  <c r="G98" i="2"/>
  <c r="G106" i="2"/>
  <c r="M72" i="1"/>
  <c r="M56" i="1"/>
  <c r="Q70" i="1"/>
  <c r="Q54" i="1"/>
  <c r="L104" i="2"/>
  <c r="L96" i="2"/>
  <c r="J96" i="2"/>
  <c r="J104" i="2"/>
  <c r="F106" i="2"/>
  <c r="F98" i="2"/>
  <c r="H98" i="2"/>
  <c r="H106" i="2"/>
  <c r="M69" i="2"/>
  <c r="Q36" i="2"/>
  <c r="M53" i="2"/>
  <c r="N106" i="2"/>
  <c r="N98" i="2"/>
  <c r="L98" i="2"/>
  <c r="L106" i="2"/>
  <c r="E106" i="2"/>
  <c r="E98" i="2"/>
  <c r="M106" i="1"/>
  <c r="M98" i="1"/>
  <c r="M106" i="2" l="1"/>
  <c r="Q90" i="2"/>
  <c r="M98" i="2"/>
  <c r="Q51" i="2"/>
  <c r="Q67" i="2"/>
  <c r="Q63" i="2"/>
  <c r="Q47" i="2"/>
  <c r="Q69" i="2"/>
  <c r="Q53" i="2"/>
  <c r="Q71" i="2"/>
  <c r="Q55" i="2"/>
  <c r="A34" i="1"/>
  <c r="R32" i="1"/>
  <c r="Q72" i="1"/>
  <c r="Q56" i="1"/>
  <c r="M104" i="2"/>
  <c r="M96" i="2"/>
  <c r="Q88" i="2"/>
  <c r="A96" i="1"/>
  <c r="R90" i="1"/>
  <c r="Q106" i="1"/>
  <c r="Q98" i="1"/>
  <c r="Q49" i="2"/>
  <c r="Q65" i="2"/>
  <c r="Q57" i="2"/>
  <c r="Q73" i="2"/>
  <c r="A98" i="1" l="1"/>
  <c r="R96" i="1"/>
  <c r="Q104" i="2"/>
  <c r="Q96" i="2"/>
  <c r="Q106" i="2"/>
  <c r="Q98" i="2"/>
  <c r="A36" i="1"/>
  <c r="R34" i="1"/>
  <c r="A38" i="1" l="1"/>
  <c r="R36" i="1"/>
  <c r="A104" i="1"/>
  <c r="R98" i="1"/>
  <c r="A106" i="1" l="1"/>
  <c r="R106" i="1" s="1"/>
  <c r="R104" i="1"/>
  <c r="A40" i="1"/>
  <c r="R38" i="1"/>
  <c r="R40" i="1" l="1"/>
  <c r="A46" i="1"/>
  <c r="R46" i="1" l="1"/>
  <c r="A48" i="1"/>
  <c r="R48" i="1" l="1"/>
  <c r="A50" i="1"/>
  <c r="R50" i="1" l="1"/>
  <c r="A52" i="1"/>
  <c r="R52" i="1" l="1"/>
  <c r="A54" i="1"/>
  <c r="R54" i="1" l="1"/>
  <c r="A56" i="1"/>
  <c r="R56" i="1" l="1"/>
  <c r="A62" i="1"/>
  <c r="R62" i="1" l="1"/>
  <c r="A64" i="1"/>
  <c r="R64" i="1" l="1"/>
  <c r="A66" i="1"/>
  <c r="R66" i="1" l="1"/>
  <c r="A68" i="1"/>
  <c r="R68" i="1" l="1"/>
  <c r="A70" i="1"/>
  <c r="R70" i="1" l="1"/>
  <c r="A72" i="1"/>
  <c r="R72" i="1" s="1"/>
</calcChain>
</file>

<file path=xl/sharedStrings.xml><?xml version="1.0" encoding="utf-8"?>
<sst xmlns="http://schemas.openxmlformats.org/spreadsheetml/2006/main" count="213" uniqueCount="54">
  <si>
    <t>Class Sales &amp; Average Revenue Summary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</si>
  <si>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</si>
  <si>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</si>
  <si>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</si>
  <si>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</si>
  <si>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</si>
  <si>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</si>
  <si>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</si>
  <si>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</si>
  <si>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</si>
  <si>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</si>
  <si>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</si>
  <si>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</si>
  <si>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</si>
  <si>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</si>
  <si>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Determinants</t>
  </si>
  <si>
    <t>Distribution</t>
  </si>
  <si>
    <t>Transmission</t>
  </si>
  <si>
    <t>Public Goods</t>
  </si>
  <si>
    <t>Nuc Decom</t>
  </si>
  <si>
    <t>On-Going CTC</t>
  </si>
  <si>
    <t>LGC</t>
  </si>
  <si>
    <t>RS</t>
  </si>
  <si>
    <t>TRAC</t>
  </si>
  <si>
    <t>GHG</t>
  </si>
  <si>
    <t>Total UDC</t>
  </si>
  <si>
    <t>DWR-BC</t>
  </si>
  <si>
    <t>Commodity</t>
  </si>
  <si>
    <t>DWR Credit</t>
  </si>
  <si>
    <t xml:space="preserve">Total </t>
  </si>
  <si>
    <t>Line</t>
  </si>
  <si>
    <t>(2015 RDW)</t>
  </si>
  <si>
    <t>Revenues</t>
  </si>
  <si>
    <t>No.</t>
  </si>
  <si>
    <t>(KWhr)</t>
  </si>
  <si>
    <t>($)</t>
  </si>
  <si>
    <t>Residential</t>
  </si>
  <si>
    <t xml:space="preserve">Small Comm. </t>
  </si>
  <si>
    <t>Med &amp; Lg C&amp;I</t>
  </si>
  <si>
    <t>Agriculture</t>
  </si>
  <si>
    <t>Lighting</t>
  </si>
  <si>
    <t>System Total</t>
  </si>
  <si>
    <t>Revenue Change Summary</t>
  </si>
  <si>
    <t>Average % Change Summary</t>
  </si>
  <si>
    <t>Class Average Revenues w/o CCC</t>
  </si>
  <si>
    <t>Class Average Rate Summary</t>
  </si>
  <si>
    <t>Avg Rate</t>
  </si>
  <si>
    <t>(¢/KWhr)</t>
  </si>
  <si>
    <t>Rate Change Summary</t>
  </si>
  <si>
    <t>Class Average Rates w/o CCC</t>
  </si>
  <si>
    <t>SAN DIEGO GAS &amp; ELECTRIC COMPANY - ELECTRIC DEPARTMENT</t>
  </si>
  <si>
    <t>Proposed</t>
  </si>
  <si>
    <t>Proposed Proposed</t>
  </si>
  <si>
    <t>Effective 1/1/2017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</si>
</sst>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_)"/>
    <numFmt numFmtId="165" formatCode="0.0%"/>
    <numFmt numFmtId="166" formatCode="#,##0.00000_);[Red]\(#,##0.00000\)"/>
    <numFmt numFmtId="167" formatCode="#,##0.000_);\(#,##0.000\)"/>
  </numFmts>
  <fonts count="11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0"/>
      <color indexed="3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164" fontId="0" fillId="0" borderId="0"/>
    <xf numFmtId="4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/>
  </cellStyleXfs>
  <cellXfs count="115">
    <xf numFmtId="164" fontId="0" fillId="0" borderId="0" xfId="0"/>
    <xf numFmtId="164" fontId="1" fillId="2" borderId="0" xfId="0" applyFont="1" applyFill="1" applyAlignment="1">
      <alignment horizontal="centerContinuous"/>
    </xf>
    <xf numFmtId="164" fontId="1" fillId="2" borderId="0" xfId="3" applyFont="1" applyFill="1" applyAlignment="1">
      <alignment horizontal="centerContinuous"/>
    </xf>
    <xf numFmtId="164" fontId="0" fillId="2" borderId="0" xfId="0" applyFill="1"/>
    <xf numFmtId="164" fontId="0" fillId="2" borderId="0" xfId="0" applyFill="1" applyAlignment="1">
      <alignment horizontal="centerContinuous"/>
    </xf>
    <xf numFmtId="164" fontId="1" fillId="2" borderId="1" xfId="3" applyFont="1" applyFill="1" applyBorder="1" applyAlignment="1"/>
    <xf numFmtId="14" fontId="1" fillId="2" borderId="2" xfId="0" applyNumberFormat="1" applyFont="1" applyFill="1" applyBorder="1" applyAlignment="1">
      <alignment horizontal="centerContinuous"/>
    </xf>
    <xf numFmtId="14" fontId="1" fillId="2" borderId="3" xfId="0" applyNumberFormat="1" applyFont="1" applyFill="1" applyBorder="1" applyAlignment="1">
      <alignment horizontal="centerContinuous"/>
    </xf>
    <xf numFmtId="14" fontId="1" fillId="2" borderId="4" xfId="0" applyNumberFormat="1" applyFont="1" applyFill="1" applyBorder="1" applyAlignment="1">
      <alignment horizontal="centerContinuous"/>
    </xf>
    <xf numFmtId="164" fontId="0" fillId="2" borderId="0" xfId="0" applyFill="1" applyBorder="1" applyAlignment="1">
      <alignment horizontal="centerContinuous"/>
    </xf>
    <xf numFmtId="164" fontId="1" fillId="2" borderId="5" xfId="0" applyFont="1" applyFill="1" applyBorder="1" applyAlignment="1">
      <alignment horizontal="centerContinuous"/>
    </xf>
    <xf numFmtId="164" fontId="1" fillId="2" borderId="0" xfId="0" applyFont="1" applyFill="1" applyBorder="1" applyAlignment="1">
      <alignment horizontal="centerContinuous"/>
    </xf>
    <xf numFmtId="164" fontId="1" fillId="2" borderId="6" xfId="0" applyFont="1" applyFill="1" applyBorder="1" applyAlignment="1">
      <alignment horizontal="centerContinuous"/>
    </xf>
    <xf numFmtId="164" fontId="3" fillId="2" borderId="5" xfId="0" applyFont="1" applyFill="1" applyBorder="1"/>
    <xf numFmtId="164" fontId="0" fillId="2" borderId="0" xfId="0" applyFill="1" applyBorder="1"/>
    <xf numFmtId="164" fontId="3" fillId="2" borderId="0" xfId="0" applyFont="1" applyFill="1" applyBorder="1" applyAlignment="1">
      <alignment horizontal="centerContinuous"/>
    </xf>
    <xf numFmtId="164" fontId="3" fillId="2" borderId="6" xfId="0" applyFont="1" applyFill="1" applyBorder="1" applyAlignment="1">
      <alignment horizontal="centerContinuous"/>
    </xf>
    <xf numFmtId="164" fontId="3" fillId="2" borderId="0" xfId="0" applyFont="1" applyFill="1" applyAlignment="1">
      <alignment horizontal="centerContinuous"/>
    </xf>
    <xf numFmtId="164" fontId="3" fillId="2" borderId="0" xfId="0" applyFont="1" applyFill="1" applyBorder="1"/>
    <xf numFmtId="164" fontId="3" fillId="2" borderId="0" xfId="0" applyFont="1" applyFill="1" applyBorder="1" applyAlignment="1">
      <alignment horizontal="center"/>
    </xf>
    <xf numFmtId="164" fontId="3" fillId="2" borderId="0" xfId="0" quotePrefix="1" applyFont="1" applyFill="1" applyBorder="1" applyAlignment="1">
      <alignment horizontal="center"/>
    </xf>
    <xf numFmtId="164" fontId="3" fillId="2" borderId="6" xfId="0" applyFont="1" applyFill="1" applyBorder="1" applyAlignment="1">
      <alignment horizontal="center"/>
    </xf>
    <xf numFmtId="164" fontId="3" fillId="2" borderId="0" xfId="0" applyFont="1" applyFill="1" applyAlignment="1">
      <alignment horizontal="center"/>
    </xf>
    <xf numFmtId="164" fontId="3" fillId="0" borderId="0" xfId="0" quotePrefix="1" applyFont="1" applyFill="1" applyBorder="1" applyAlignment="1">
      <alignment horizontal="center"/>
    </xf>
    <xf numFmtId="164" fontId="3" fillId="0" borderId="0" xfId="0" applyFont="1" applyFill="1" applyBorder="1" applyAlignment="1">
      <alignment horizontal="center"/>
    </xf>
    <xf numFmtId="164" fontId="3" fillId="2" borderId="5" xfId="0" applyFont="1" applyFill="1" applyBorder="1" applyAlignment="1">
      <alignment horizontal="center"/>
    </xf>
    <xf numFmtId="164" fontId="3" fillId="2" borderId="7" xfId="0" applyFont="1" applyFill="1" applyBorder="1" applyAlignment="1">
      <alignment horizontal="center"/>
    </xf>
    <xf numFmtId="164" fontId="3" fillId="2" borderId="8" xfId="0" applyFont="1" applyFill="1" applyBorder="1" applyAlignment="1">
      <alignment horizontal="center"/>
    </xf>
    <xf numFmtId="164" fontId="4" fillId="2" borderId="0" xfId="0" applyFont="1" applyFill="1" applyBorder="1" applyAlignment="1">
      <alignment horizontal="center"/>
    </xf>
    <xf numFmtId="164" fontId="0" fillId="2" borderId="5" xfId="0" applyFill="1" applyBorder="1"/>
    <xf numFmtId="164" fontId="0" fillId="2" borderId="6" xfId="0" applyFill="1" applyBorder="1"/>
    <xf numFmtId="164" fontId="3" fillId="2" borderId="0" xfId="0" applyFont="1" applyFill="1"/>
    <xf numFmtId="37" fontId="3" fillId="2" borderId="0" xfId="0" applyNumberFormat="1" applyFont="1" applyFill="1" applyBorder="1" applyAlignment="1">
      <alignment horizontal="right"/>
    </xf>
    <xf numFmtId="165" fontId="3" fillId="2" borderId="0" xfId="2" applyNumberFormat="1" applyFont="1" applyFill="1" applyAlignment="1">
      <alignment horizontal="center"/>
    </xf>
    <xf numFmtId="38" fontId="4" fillId="2" borderId="0" xfId="1" applyNumberFormat="1" applyFont="1" applyFill="1" applyBorder="1"/>
    <xf numFmtId="166" fontId="4" fillId="2" borderId="0" xfId="1" applyNumberFormat="1" applyFont="1" applyFill="1" applyBorder="1"/>
    <xf numFmtId="165" fontId="3" fillId="2" borderId="0" xfId="0" applyNumberFormat="1" applyFont="1" applyFill="1" applyAlignment="1">
      <alignment horizontal="center"/>
    </xf>
    <xf numFmtId="164" fontId="3" fillId="0" borderId="0" xfId="0" applyFont="1" applyBorder="1"/>
    <xf numFmtId="164" fontId="3" fillId="2" borderId="9" xfId="0" applyFont="1" applyFill="1" applyBorder="1" applyAlignment="1">
      <alignment horizontal="center"/>
    </xf>
    <xf numFmtId="164" fontId="3" fillId="2" borderId="1" xfId="0" applyFont="1" applyFill="1" applyBorder="1"/>
    <xf numFmtId="164" fontId="3" fillId="2" borderId="10" xfId="0" applyFont="1" applyFill="1" applyBorder="1" applyAlignment="1">
      <alignment horizontal="center"/>
    </xf>
    <xf numFmtId="164" fontId="0" fillId="2" borderId="2" xfId="0" applyFill="1" applyBorder="1"/>
    <xf numFmtId="164" fontId="0" fillId="2" borderId="3" xfId="0" applyFill="1" applyBorder="1"/>
    <xf numFmtId="164" fontId="0" fillId="2" borderId="4" xfId="0" applyFill="1" applyBorder="1"/>
    <xf numFmtId="37" fontId="0" fillId="2" borderId="0" xfId="0" applyNumberFormat="1" applyFill="1" applyBorder="1"/>
    <xf numFmtId="167" fontId="0" fillId="2" borderId="6" xfId="0" applyNumberFormat="1" applyFill="1" applyBorder="1"/>
    <xf numFmtId="164" fontId="0" fillId="2" borderId="5" xfId="0" applyFill="1" applyBorder="1" applyAlignment="1">
      <alignment horizontal="centerContinuous"/>
    </xf>
    <xf numFmtId="164" fontId="0" fillId="2" borderId="6" xfId="0" applyFill="1" applyBorder="1" applyAlignment="1">
      <alignment horizontal="centerContinuous"/>
    </xf>
    <xf numFmtId="10" fontId="4" fillId="2" borderId="0" xfId="2" applyNumberFormat="1" applyFont="1" applyFill="1" applyBorder="1"/>
    <xf numFmtId="164" fontId="4" fillId="2" borderId="0" xfId="0" applyFont="1" applyFill="1" applyBorder="1"/>
    <xf numFmtId="10" fontId="4" fillId="2" borderId="0" xfId="2" applyNumberFormat="1" applyFont="1" applyFill="1"/>
    <xf numFmtId="164" fontId="4" fillId="2" borderId="0" xfId="0" applyFont="1" applyFill="1"/>
    <xf numFmtId="38" fontId="8" fillId="2" borderId="3" xfId="1" applyNumberFormat="1" applyFont="1" applyFill="1" applyBorder="1"/>
    <xf numFmtId="38" fontId="4" fillId="2" borderId="0" xfId="1" applyNumberFormat="1" applyFont="1" applyFill="1"/>
    <xf numFmtId="37" fontId="3" fillId="2" borderId="0" xfId="0" applyNumberFormat="1" applyFont="1" applyFill="1" applyBorder="1"/>
    <xf numFmtId="38" fontId="5" fillId="2" borderId="0" xfId="0" applyNumberFormat="1" applyFont="1" applyFill="1" applyBorder="1" applyAlignment="1">
      <alignment horizontal="right"/>
    </xf>
    <xf numFmtId="164" fontId="5" fillId="2" borderId="0" xfId="0" applyFont="1" applyFill="1" applyBorder="1" applyAlignment="1">
      <alignment horizontal="right"/>
    </xf>
    <xf numFmtId="164" fontId="7" fillId="2" borderId="0" xfId="0" applyFont="1" applyFill="1" applyBorder="1" applyAlignment="1">
      <alignment horizontal="right"/>
    </xf>
    <xf numFmtId="37" fontId="2" fillId="2" borderId="0" xfId="0" applyNumberFormat="1" applyFont="1" applyFill="1" applyBorder="1" applyAlignment="1">
      <alignment horizontal="right"/>
    </xf>
    <xf numFmtId="38" fontId="5" fillId="2" borderId="1" xfId="0" applyNumberFormat="1" applyFont="1" applyFill="1" applyBorder="1" applyAlignment="1">
      <alignment horizontal="right"/>
    </xf>
    <xf numFmtId="37" fontId="3" fillId="2" borderId="1" xfId="0" applyNumberFormat="1" applyFont="1" applyFill="1" applyBorder="1" applyAlignment="1">
      <alignment horizontal="right"/>
    </xf>
    <xf numFmtId="38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164" fontId="2" fillId="2" borderId="0" xfId="0" applyFont="1" applyFill="1" applyBorder="1"/>
    <xf numFmtId="164" fontId="2" fillId="2" borderId="6" xfId="0" applyFont="1" applyFill="1" applyBorder="1"/>
    <xf numFmtId="164" fontId="2" fillId="2" borderId="0" xfId="0" applyFont="1" applyFill="1"/>
    <xf numFmtId="10" fontId="3" fillId="2" borderId="0" xfId="0" applyNumberFormat="1" applyFont="1" applyFill="1" applyBorder="1" applyAlignment="1"/>
    <xf numFmtId="10" fontId="3" fillId="2" borderId="1" xfId="0" applyNumberFormat="1" applyFont="1" applyFill="1" applyBorder="1" applyAlignment="1"/>
    <xf numFmtId="164" fontId="1" fillId="2" borderId="2" xfId="0" applyFont="1" applyFill="1" applyBorder="1" applyAlignment="1">
      <alignment horizontal="centerContinuous"/>
    </xf>
    <xf numFmtId="164" fontId="1" fillId="2" borderId="3" xfId="0" applyFont="1" applyFill="1" applyBorder="1" applyAlignment="1">
      <alignment horizontal="centerContinuous"/>
    </xf>
    <xf numFmtId="164" fontId="1" fillId="2" borderId="4" xfId="0" applyFont="1" applyFill="1" applyBorder="1" applyAlignment="1">
      <alignment horizontal="centerContinuous"/>
    </xf>
    <xf numFmtId="165" fontId="3" fillId="2" borderId="0" xfId="2" applyNumberFormat="1" applyFont="1" applyFill="1" applyBorder="1" applyAlignment="1">
      <alignment horizontal="center"/>
    </xf>
    <xf numFmtId="164" fontId="8" fillId="2" borderId="0" xfId="0" applyFont="1" applyFill="1"/>
    <xf numFmtId="164" fontId="3" fillId="2" borderId="0" xfId="0" applyFont="1" applyFill="1" applyAlignment="1">
      <alignment horizontal="right"/>
    </xf>
    <xf numFmtId="38" fontId="2" fillId="2" borderId="0" xfId="1" applyNumberFormat="1" applyFont="1" applyFill="1"/>
    <xf numFmtId="38" fontId="8" fillId="2" borderId="0" xfId="1" applyNumberFormat="1" applyFont="1" applyFill="1"/>
    <xf numFmtId="164" fontId="1" fillId="2" borderId="2" xfId="3" applyFont="1" applyFill="1" applyBorder="1" applyAlignment="1">
      <alignment horizontal="centerContinuous"/>
    </xf>
    <xf numFmtId="164" fontId="0" fillId="2" borderId="3" xfId="0" applyFill="1" applyBorder="1" applyAlignment="1">
      <alignment horizontal="centerContinuous"/>
    </xf>
    <xf numFmtId="164" fontId="9" fillId="2" borderId="3" xfId="0" applyFont="1" applyFill="1" applyBorder="1" applyAlignment="1">
      <alignment horizontal="centerContinuous"/>
    </xf>
    <xf numFmtId="164" fontId="0" fillId="2" borderId="4" xfId="0" applyFill="1" applyBorder="1" applyAlignment="1">
      <alignment horizontal="centerContinuous"/>
    </xf>
    <xf numFmtId="164" fontId="9" fillId="2" borderId="0" xfId="0" applyFont="1" applyFill="1" applyBorder="1" applyAlignment="1">
      <alignment horizontal="centerContinuous"/>
    </xf>
    <xf numFmtId="164" fontId="9" fillId="2" borderId="0" xfId="0" applyFont="1" applyFill="1" applyBorder="1"/>
    <xf numFmtId="164" fontId="5" fillId="2" borderId="0" xfId="0" applyFont="1" applyFill="1" applyBorder="1"/>
    <xf numFmtId="165" fontId="10" fillId="2" borderId="0" xfId="2" applyNumberFormat="1" applyFont="1" applyFill="1" applyAlignment="1">
      <alignment horizontal="center"/>
    </xf>
    <xf numFmtId="165" fontId="8" fillId="2" borderId="0" xfId="2" applyNumberFormat="1" applyFont="1" applyFill="1"/>
    <xf numFmtId="167" fontId="10" fillId="2" borderId="0" xfId="0" applyNumberFormat="1" applyFont="1" applyFill="1" applyAlignment="1">
      <alignment horizontal="center"/>
    </xf>
    <xf numFmtId="166" fontId="8" fillId="2" borderId="0" xfId="1" applyNumberFormat="1" applyFont="1" applyFill="1"/>
    <xf numFmtId="166" fontId="0" fillId="2" borderId="0" xfId="1" applyNumberFormat="1" applyFont="1" applyFill="1"/>
    <xf numFmtId="164" fontId="9" fillId="2" borderId="3" xfId="0" applyFont="1" applyFill="1" applyBorder="1"/>
    <xf numFmtId="37" fontId="9" fillId="2" borderId="0" xfId="0" applyNumberFormat="1" applyFont="1" applyFill="1" applyBorder="1"/>
    <xf numFmtId="164" fontId="3" fillId="2" borderId="5" xfId="3" applyFont="1" applyFill="1" applyBorder="1" applyAlignment="1">
      <alignment horizontal="centerContinuous"/>
    </xf>
    <xf numFmtId="167" fontId="0" fillId="2" borderId="0" xfId="0" applyNumberFormat="1" applyFill="1"/>
    <xf numFmtId="164" fontId="3" fillId="2" borderId="2" xfId="0" applyFont="1" applyFill="1" applyBorder="1" applyAlignment="1">
      <alignment horizontal="center"/>
    </xf>
    <xf numFmtId="164" fontId="3" fillId="2" borderId="3" xfId="0" applyFont="1" applyFill="1" applyBorder="1"/>
    <xf numFmtId="38" fontId="5" fillId="2" borderId="3" xfId="0" applyNumberFormat="1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right"/>
    </xf>
    <xf numFmtId="164" fontId="3" fillId="2" borderId="4" xfId="0" applyFont="1" applyFill="1" applyBorder="1" applyAlignment="1">
      <alignment horizontal="center"/>
    </xf>
    <xf numFmtId="164" fontId="8" fillId="2" borderId="0" xfId="0" applyFont="1" applyFill="1" applyBorder="1"/>
    <xf numFmtId="38" fontId="2" fillId="2" borderId="0" xfId="1" applyNumberFormat="1" applyFont="1" applyFill="1" applyBorder="1"/>
    <xf numFmtId="38" fontId="8" fillId="2" borderId="0" xfId="1" applyNumberFormat="1" applyFont="1" applyFill="1" applyBorder="1"/>
    <xf numFmtId="164" fontId="2" fillId="2" borderId="5" xfId="0" applyFont="1" applyFill="1" applyBorder="1"/>
    <xf numFmtId="165" fontId="10" fillId="2" borderId="0" xfId="2" applyNumberFormat="1" applyFont="1" applyFill="1" applyBorder="1" applyAlignment="1">
      <alignment horizontal="center"/>
    </xf>
    <xf numFmtId="165" fontId="8" fillId="2" borderId="0" xfId="2" applyNumberFormat="1" applyFont="1" applyFill="1" applyBorder="1"/>
    <xf numFmtId="38" fontId="5" fillId="3" borderId="0" xfId="0" applyNumberFormat="1" applyFont="1" applyFill="1" applyBorder="1" applyAlignment="1">
      <alignment horizontal="right"/>
    </xf>
    <xf numFmtId="164" fontId="7" fillId="3" borderId="0" xfId="0" applyFont="1" applyFill="1" applyBorder="1" applyAlignment="1">
      <alignment horizontal="right"/>
    </xf>
    <xf numFmtId="164" fontId="3" fillId="3" borderId="0" xfId="0" applyFont="1" applyFill="1" applyBorder="1"/>
    <xf numFmtId="164" fontId="2" fillId="3" borderId="0" xfId="0" applyFont="1" applyFill="1" applyBorder="1"/>
    <xf numFmtId="164" fontId="0" fillId="3" borderId="0" xfId="0" applyFill="1" applyBorder="1"/>
    <xf numFmtId="37" fontId="0" fillId="3" borderId="0" xfId="0" applyNumberFormat="1" applyFill="1" applyBorder="1"/>
    <xf numFmtId="164" fontId="1" fillId="3" borderId="0" xfId="0" applyFont="1" applyFill="1" applyBorder="1" applyAlignment="1">
      <alignment horizontal="centerContinuous"/>
    </xf>
    <xf numFmtId="164" fontId="0" fillId="3" borderId="0" xfId="0" applyFill="1" applyBorder="1" applyAlignment="1">
      <alignment horizontal="centerContinuous"/>
    </xf>
    <xf numFmtId="164" fontId="1" fillId="3" borderId="1" xfId="3" applyFont="1" applyFill="1" applyBorder="1" applyAlignment="1"/>
    <xf numFmtId="164" fontId="9" fillId="3" borderId="0" xfId="0" applyFont="1" applyFill="1" applyBorder="1"/>
    <xf numFmtId="164" fontId="5" fillId="3" borderId="0" xfId="0" applyFont="1" applyFill="1" applyBorder="1"/>
    <xf numFmtId="164" fontId="0" fillId="2" borderId="0" xfId="0" applyFill="1" applyBorder="1" applyAlignment="1">
      <alignment horizontal="center"/>
    </xf>
  </cellXfs>
  <cellStyles count="4">
    <cellStyle name="Comma" xfId="1" builtinId="3"/>
    <cellStyle name="Normal" xfId="0" builtinId="0"/>
    <cellStyle name="Normal_RD-WP(Combined 1-01-01 filing)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B106"/>
  <sheetViews>
    <sheetView tabSelected="1" zoomScale="70" zoomScaleNormal="70" workbookViewId="0">
      <selection activeCell="C80" sqref="C80:C92"/>
    </sheetView>
  </sheetViews>
  <sheetFormatPr defaultColWidth="9.33203125" defaultRowHeight="10" x14ac:dyDescent="0.2"/>
  <cols>
    <col min="1" max="1" width="8" style="3" bestFit="1" customWidth="1"/>
    <col min="2" max="2" width="22.109375" style="3" bestFit="1" customWidth="1"/>
    <col min="3" max="3" width="25.44140625" style="3" bestFit="1" customWidth="1"/>
    <col min="4" max="4" width="40" style="3" bestFit="1" customWidth="1"/>
    <col min="5" max="5" width="27.77734375" style="3" bestFit="1" customWidth="1"/>
    <col min="6" max="6" width="20.77734375" style="3" bestFit="1" customWidth="1"/>
    <col min="7" max="7" width="18.44140625" style="3" bestFit="1" customWidth="1"/>
    <col min="8" max="8" width="22.109375" style="3" bestFit="1" customWidth="1"/>
    <col min="9" max="9" width="22.109375" style="3" customWidth="1"/>
    <col min="10" max="10" width="20.33203125" style="3" bestFit="1" customWidth="1"/>
    <col min="11" max="11" width="22.109375" style="3" bestFit="1" customWidth="1"/>
    <col min="12" max="12" width="22.109375" style="3" customWidth="1"/>
    <col min="13" max="13" width="23" style="3" bestFit="1" customWidth="1"/>
    <col min="14" max="14" width="19.33203125" style="3" bestFit="1" customWidth="1"/>
    <col min="15" max="15" width="22.77734375" style="3" bestFit="1" customWidth="1"/>
    <col min="16" max="16" width="22.77734375" style="3" customWidth="1"/>
    <col min="17" max="17" width="23.44140625" style="3" bestFit="1" customWidth="1"/>
    <col min="18" max="18" width="7.6640625" style="3" bestFit="1" customWidth="1"/>
    <col min="19" max="19" width="9.33203125" style="3"/>
    <col min="20" max="20" width="7.6640625" style="3" bestFit="1" customWidth="1"/>
    <col min="21" max="21" width="19.44140625" style="3" bestFit="1" customWidth="1"/>
    <col min="22" max="22" width="12.6640625" style="3" bestFit="1" customWidth="1"/>
    <col min="23" max="16384" width="9.33203125" style="3"/>
  </cols>
  <sheetData>
    <row r="1" spans="1:25" ht="15.5" x14ac:dyDescent="0.35">
      <c r="A1" s="1" t="s">
        <v>50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  <c r="N1" s="2"/>
      <c r="O1" s="2"/>
      <c r="P1" s="2"/>
      <c r="Q1" s="2"/>
      <c r="R1" s="2"/>
    </row>
    <row r="2" spans="1:25" ht="15.5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  <c r="N2" s="2"/>
      <c r="O2" s="2"/>
      <c r="P2" s="2"/>
      <c r="Q2" s="2"/>
      <c r="R2" s="2"/>
      <c r="S2" s="4"/>
    </row>
    <row r="3" spans="1:25" ht="15.5" x14ac:dyDescent="0.35">
      <c r="A3" s="1" t="s">
        <v>52</v>
      </c>
      <c r="B3" s="2"/>
      <c r="C3" s="2"/>
      <c r="D3" s="2"/>
      <c r="E3" s="2"/>
      <c r="F3" s="2"/>
      <c r="G3" s="2"/>
      <c r="H3" s="2"/>
      <c r="I3" s="2"/>
      <c r="J3" s="1"/>
      <c r="K3" s="2"/>
      <c r="L3" s="2"/>
      <c r="M3" s="2"/>
      <c r="N3" s="2"/>
      <c r="O3" s="2"/>
      <c r="P3" s="2"/>
      <c r="Q3" s="2"/>
      <c r="R3" s="2"/>
      <c r="S3" s="4"/>
    </row>
    <row r="4" spans="1:25" ht="16" thickBo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5" ht="15.5" x14ac:dyDescent="0.3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  <c r="S5" s="9"/>
    </row>
    <row r="6" spans="1:25" ht="15.5" x14ac:dyDescent="0.35">
      <c r="A6" s="10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</row>
    <row r="7" spans="1:25" ht="15.5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</row>
    <row r="8" spans="1:25" ht="13" x14ac:dyDescent="0.3">
      <c r="A8" s="13"/>
      <c r="B8" s="14"/>
      <c r="C8" s="14"/>
      <c r="D8" s="15"/>
      <c r="E8" s="9"/>
      <c r="F8" s="15"/>
      <c r="G8" s="15"/>
      <c r="H8" s="15"/>
      <c r="I8" s="15"/>
      <c r="J8" s="15"/>
      <c r="K8" s="15"/>
      <c r="L8" s="15"/>
      <c r="N8" s="15"/>
      <c r="P8" s="15"/>
      <c r="Q8" s="15"/>
      <c r="R8" s="16"/>
      <c r="S8" s="17"/>
      <c r="T8" s="17"/>
      <c r="U8" s="17"/>
    </row>
    <row r="9" spans="1:25" ht="13" x14ac:dyDescent="0.3">
      <c r="A9" s="13"/>
      <c r="B9" s="18"/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19" t="s">
        <v>6</v>
      </c>
      <c r="I9" s="19"/>
      <c r="J9" s="19" t="s">
        <v>7</v>
      </c>
      <c r="K9" s="19" t="s">
        <v>8</v>
      </c>
      <c r="L9" s="19" t="s">
        <v>9</v>
      </c>
      <c r="M9" s="19" t="s">
        <v>10</v>
      </c>
      <c r="N9" s="19" t="s">
        <v>11</v>
      </c>
      <c r="O9" s="19" t="s">
        <v>12</v>
      </c>
      <c r="P9" s="19" t="s">
        <v>13</v>
      </c>
      <c r="Q9" s="19" t="s">
        <v>14</v>
      </c>
      <c r="R9" s="21"/>
      <c r="S9" s="22"/>
    </row>
    <row r="10" spans="1:25" ht="13" x14ac:dyDescent="0.3">
      <c r="A10" s="13"/>
      <c r="B10" s="18"/>
      <c r="C10" s="19" t="s">
        <v>15</v>
      </c>
      <c r="D10" s="20" t="s">
        <v>16</v>
      </c>
      <c r="E10" s="23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24" t="s">
        <v>22</v>
      </c>
      <c r="K10" s="19" t="s">
        <v>23</v>
      </c>
      <c r="L10" s="19" t="s">
        <v>24</v>
      </c>
      <c r="M10" s="19" t="s">
        <v>25</v>
      </c>
      <c r="N10" s="19" t="s">
        <v>26</v>
      </c>
      <c r="O10" s="19" t="s">
        <v>27</v>
      </c>
      <c r="P10" s="19" t="s">
        <v>28</v>
      </c>
      <c r="Q10" s="19" t="s">
        <v>29</v>
      </c>
      <c r="R10" s="21"/>
      <c r="S10" s="22"/>
      <c r="T10" s="14"/>
      <c r="U10" s="14"/>
      <c r="V10" s="14"/>
      <c r="W10" s="14"/>
      <c r="X10" s="14"/>
      <c r="Y10" s="14"/>
    </row>
    <row r="11" spans="1:25" ht="13" x14ac:dyDescent="0.3">
      <c r="A11" s="25" t="s">
        <v>30</v>
      </c>
      <c r="B11" s="18"/>
      <c r="C11" s="19" t="s">
        <v>31</v>
      </c>
      <c r="D11" s="19" t="s">
        <v>32</v>
      </c>
      <c r="E11" s="19" t="s">
        <v>32</v>
      </c>
      <c r="F11" s="19" t="s">
        <v>32</v>
      </c>
      <c r="G11" s="19" t="s">
        <v>32</v>
      </c>
      <c r="H11" s="19" t="s">
        <v>32</v>
      </c>
      <c r="I11" s="19" t="s">
        <v>32</v>
      </c>
      <c r="J11" s="19" t="s">
        <v>32</v>
      </c>
      <c r="K11" s="19" t="s">
        <v>32</v>
      </c>
      <c r="L11" s="19" t="s">
        <v>32</v>
      </c>
      <c r="M11" s="19" t="s">
        <v>32</v>
      </c>
      <c r="N11" s="19" t="s">
        <v>32</v>
      </c>
      <c r="O11" s="19" t="s">
        <v>32</v>
      </c>
      <c r="P11" s="19" t="s">
        <v>32</v>
      </c>
      <c r="Q11" s="19" t="s">
        <v>32</v>
      </c>
      <c r="R11" s="21" t="s">
        <v>30</v>
      </c>
      <c r="S11" s="22"/>
      <c r="T11" s="14"/>
      <c r="U11" s="19"/>
      <c r="V11" s="14"/>
      <c r="W11" s="14"/>
      <c r="X11" s="14"/>
      <c r="Y11" s="14"/>
    </row>
    <row r="12" spans="1:25" ht="13" x14ac:dyDescent="0.3">
      <c r="A12" s="26" t="s">
        <v>33</v>
      </c>
      <c r="B12" s="18"/>
      <c r="C12" s="19" t="s">
        <v>34</v>
      </c>
      <c r="D12" s="19" t="s">
        <v>35</v>
      </c>
      <c r="E12" s="19" t="s">
        <v>35</v>
      </c>
      <c r="F12" s="19" t="s">
        <v>35</v>
      </c>
      <c r="G12" s="19" t="s">
        <v>35</v>
      </c>
      <c r="H12" s="19" t="s">
        <v>35</v>
      </c>
      <c r="I12" s="19" t="s">
        <v>35</v>
      </c>
      <c r="J12" s="19" t="s">
        <v>35</v>
      </c>
      <c r="K12" s="19" t="s">
        <v>35</v>
      </c>
      <c r="L12" s="19" t="s">
        <v>35</v>
      </c>
      <c r="M12" s="19" t="s">
        <v>35</v>
      </c>
      <c r="N12" s="19" t="s">
        <v>35</v>
      </c>
      <c r="O12" s="19" t="s">
        <v>35</v>
      </c>
      <c r="P12" s="19" t="s">
        <v>35</v>
      </c>
      <c r="Q12" s="19" t="s">
        <v>35</v>
      </c>
      <c r="R12" s="27" t="s">
        <v>33</v>
      </c>
      <c r="S12" s="22"/>
      <c r="T12" s="14"/>
      <c r="U12" s="28"/>
      <c r="V12" s="28"/>
      <c r="W12" s="14"/>
      <c r="X12" s="14"/>
      <c r="Y12" s="14"/>
    </row>
    <row r="13" spans="1:25" ht="13" x14ac:dyDescent="0.3">
      <c r="A13" s="29"/>
      <c r="B13" s="18"/>
      <c r="C13" s="18"/>
      <c r="D13" s="18"/>
      <c r="E13" s="18"/>
      <c r="F13" s="18"/>
      <c r="G13" s="18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0"/>
      <c r="S13" s="31"/>
      <c r="T13" s="14"/>
      <c r="U13" s="114"/>
      <c r="V13" s="114"/>
      <c r="W13" s="14"/>
      <c r="X13" s="14"/>
      <c r="Y13" s="14"/>
    </row>
    <row r="14" spans="1:25" ht="13" x14ac:dyDescent="0.3">
      <c r="A14" s="25">
        <v>1</v>
      </c>
      <c r="B14" s="18" t="s">
        <v>36</v>
      </c>
      <c r="C14" s="103">
        <v>7484292616.1647892</v>
      </c>
      <c r="D14" s="32">
        <v>570881988</v>
      </c>
      <c r="E14" s="32">
        <v>285919204</v>
      </c>
      <c r="F14" s="32">
        <v>79368365</v>
      </c>
      <c r="G14" s="32">
        <v>-3655319</v>
      </c>
      <c r="H14" s="32">
        <v>13570518</v>
      </c>
      <c r="I14" s="32">
        <v>2927308</v>
      </c>
      <c r="J14" s="32">
        <v>1418626</v>
      </c>
      <c r="K14" s="32">
        <v>150000000</v>
      </c>
      <c r="L14" s="32">
        <v>-45575268</v>
      </c>
      <c r="M14" s="32">
        <f>SUM(D14:L14)</f>
        <v>1054855422</v>
      </c>
      <c r="N14" s="32">
        <v>31116274</v>
      </c>
      <c r="O14" s="32">
        <v>765850825</v>
      </c>
      <c r="P14" s="32">
        <v>0</v>
      </c>
      <c r="Q14" s="32">
        <f>SUM(M14:P14)</f>
        <v>1851822521</v>
      </c>
      <c r="R14" s="21">
        <f>A14</f>
        <v>1</v>
      </c>
      <c r="S14" s="33"/>
      <c r="T14" s="14"/>
      <c r="U14" s="34"/>
      <c r="V14" s="35"/>
      <c r="W14" s="14"/>
      <c r="X14" s="14"/>
      <c r="Y14" s="14"/>
    </row>
    <row r="15" spans="1:25" ht="13" x14ac:dyDescent="0.3">
      <c r="A15" s="25"/>
      <c r="B15" s="18"/>
      <c r="C15" s="103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21"/>
      <c r="S15" s="36"/>
      <c r="T15" s="14"/>
      <c r="U15" s="34"/>
      <c r="V15" s="35"/>
      <c r="W15" s="14"/>
      <c r="X15" s="14"/>
      <c r="Y15" s="14"/>
    </row>
    <row r="16" spans="1:25" ht="13" x14ac:dyDescent="0.3">
      <c r="A16" s="25">
        <f>A14+1</f>
        <v>2</v>
      </c>
      <c r="B16" s="18" t="s">
        <v>37</v>
      </c>
      <c r="C16" s="103">
        <v>2044696147.4340549</v>
      </c>
      <c r="D16" s="32">
        <v>175343824</v>
      </c>
      <c r="E16" s="32">
        <v>54683225</v>
      </c>
      <c r="F16" s="32">
        <v>28523511</v>
      </c>
      <c r="G16" s="32">
        <v>-1001013</v>
      </c>
      <c r="H16" s="32">
        <v>3853610</v>
      </c>
      <c r="I16" s="32">
        <v>819945</v>
      </c>
      <c r="J16" s="32">
        <v>306704</v>
      </c>
      <c r="K16" s="32">
        <v>0</v>
      </c>
      <c r="L16" s="32">
        <v>-2930739</v>
      </c>
      <c r="M16" s="32">
        <f>SUM(D16:L16)</f>
        <v>259599067</v>
      </c>
      <c r="N16" s="32">
        <v>11094317</v>
      </c>
      <c r="O16" s="32">
        <v>204985921</v>
      </c>
      <c r="P16" s="32">
        <v>0</v>
      </c>
      <c r="Q16" s="32">
        <f>SUM(M16:P16)</f>
        <v>475679305</v>
      </c>
      <c r="R16" s="21">
        <f>A16</f>
        <v>2</v>
      </c>
      <c r="S16" s="33"/>
      <c r="T16" s="14"/>
      <c r="U16" s="34"/>
      <c r="V16" s="35"/>
      <c r="W16" s="14"/>
      <c r="X16" s="14"/>
      <c r="Y16" s="14"/>
    </row>
    <row r="17" spans="1:25" ht="13" x14ac:dyDescent="0.3">
      <c r="A17" s="25"/>
      <c r="B17" s="18"/>
      <c r="C17" s="10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1"/>
      <c r="S17" s="36"/>
      <c r="T17" s="14"/>
      <c r="U17" s="34"/>
      <c r="V17" s="35"/>
      <c r="W17" s="14"/>
      <c r="X17" s="14"/>
      <c r="Y17" s="14"/>
    </row>
    <row r="18" spans="1:25" ht="13" x14ac:dyDescent="0.3">
      <c r="A18" s="25">
        <f>A16+1</f>
        <v>3</v>
      </c>
      <c r="B18" s="37" t="s">
        <v>38</v>
      </c>
      <c r="C18" s="103">
        <v>10402700261.505287</v>
      </c>
      <c r="D18" s="32">
        <v>527153999</v>
      </c>
      <c r="E18" s="32">
        <v>258426460</v>
      </c>
      <c r="F18" s="32">
        <v>107043786</v>
      </c>
      <c r="G18" s="32">
        <v>-5092806</v>
      </c>
      <c r="H18" s="32">
        <v>15424685</v>
      </c>
      <c r="I18" s="32">
        <v>3272965</v>
      </c>
      <c r="J18" s="32">
        <v>1539107</v>
      </c>
      <c r="K18" s="32">
        <v>0</v>
      </c>
      <c r="L18" s="32">
        <v>-662225</v>
      </c>
      <c r="M18" s="32">
        <f>SUM(D18:L18)</f>
        <v>907105971</v>
      </c>
      <c r="N18" s="32">
        <v>49070916</v>
      </c>
      <c r="O18" s="32">
        <v>699784348</v>
      </c>
      <c r="P18" s="32">
        <v>0</v>
      </c>
      <c r="Q18" s="32">
        <f>SUM(M18:P18)</f>
        <v>1655961235</v>
      </c>
      <c r="R18" s="21">
        <f>A18</f>
        <v>3</v>
      </c>
      <c r="S18" s="33"/>
      <c r="T18" s="14"/>
      <c r="U18" s="34"/>
      <c r="V18" s="35"/>
      <c r="W18" s="14"/>
      <c r="X18" s="14"/>
      <c r="Y18" s="14"/>
    </row>
    <row r="19" spans="1:25" ht="13" x14ac:dyDescent="0.3">
      <c r="A19" s="25"/>
      <c r="B19" s="18"/>
      <c r="C19" s="10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21"/>
      <c r="S19" s="36"/>
      <c r="T19" s="14"/>
      <c r="U19" s="34"/>
      <c r="V19" s="35"/>
      <c r="W19" s="14"/>
      <c r="X19" s="14"/>
      <c r="Y19" s="14"/>
    </row>
    <row r="20" spans="1:25" ht="13" x14ac:dyDescent="0.3">
      <c r="A20" s="25">
        <f>A18+1</f>
        <v>4</v>
      </c>
      <c r="B20" s="18" t="s">
        <v>39</v>
      </c>
      <c r="C20" s="103">
        <v>333239511.40185642</v>
      </c>
      <c r="D20" s="32">
        <v>18617830</v>
      </c>
      <c r="E20" s="32">
        <v>5375676</v>
      </c>
      <c r="F20" s="32">
        <v>3693284</v>
      </c>
      <c r="G20" s="32">
        <v>-163143</v>
      </c>
      <c r="H20" s="32">
        <v>339222</v>
      </c>
      <c r="I20" s="32">
        <v>112162</v>
      </c>
      <c r="J20" s="32">
        <v>35976</v>
      </c>
      <c r="K20" s="32">
        <v>0</v>
      </c>
      <c r="L20" s="32">
        <v>-55521</v>
      </c>
      <c r="M20" s="32">
        <f>SUM(D20:L20)</f>
        <v>27955486</v>
      </c>
      <c r="N20" s="32">
        <v>1675410</v>
      </c>
      <c r="O20" s="32">
        <v>25643706</v>
      </c>
      <c r="P20" s="32">
        <v>0</v>
      </c>
      <c r="Q20" s="32">
        <f>SUM(M20:P20)</f>
        <v>55274602</v>
      </c>
      <c r="R20" s="21">
        <f>A20</f>
        <v>4</v>
      </c>
      <c r="S20" s="33"/>
      <c r="T20" s="14"/>
      <c r="U20" s="34"/>
      <c r="V20" s="35"/>
      <c r="W20" s="14"/>
      <c r="X20" s="14"/>
      <c r="Y20" s="14"/>
    </row>
    <row r="21" spans="1:25" ht="13" x14ac:dyDescent="0.3">
      <c r="A21" s="25"/>
      <c r="B21" s="18"/>
      <c r="C21" s="10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1"/>
      <c r="S21" s="36"/>
      <c r="T21" s="14"/>
      <c r="U21" s="34"/>
      <c r="V21" s="35"/>
      <c r="W21" s="14"/>
      <c r="X21" s="14"/>
      <c r="Y21" s="14"/>
    </row>
    <row r="22" spans="1:25" ht="13" x14ac:dyDescent="0.3">
      <c r="A22" s="25">
        <f>A20+1</f>
        <v>5</v>
      </c>
      <c r="B22" s="18" t="s">
        <v>40</v>
      </c>
      <c r="C22" s="103">
        <v>103651320.92586017</v>
      </c>
      <c r="D22" s="32">
        <v>9709724</v>
      </c>
      <c r="E22" s="32">
        <v>2229948</v>
      </c>
      <c r="F22" s="32">
        <v>673734</v>
      </c>
      <c r="G22" s="32">
        <v>-50744</v>
      </c>
      <c r="H22" s="32">
        <v>0</v>
      </c>
      <c r="I22" s="32">
        <v>27123</v>
      </c>
      <c r="J22" s="32">
        <v>13475</v>
      </c>
      <c r="K22" s="32">
        <v>0</v>
      </c>
      <c r="L22" s="32">
        <v>0</v>
      </c>
      <c r="M22" s="32">
        <f>SUM(D22:L22)</f>
        <v>12603260</v>
      </c>
      <c r="N22" s="32">
        <v>569579</v>
      </c>
      <c r="O22" s="32">
        <v>7106245</v>
      </c>
      <c r="P22" s="32">
        <v>0</v>
      </c>
      <c r="Q22" s="32">
        <f>SUM(M22:P22)</f>
        <v>20279084</v>
      </c>
      <c r="R22" s="21">
        <f>A22</f>
        <v>5</v>
      </c>
      <c r="S22" s="33"/>
      <c r="T22" s="14"/>
      <c r="U22" s="34"/>
      <c r="V22" s="35"/>
      <c r="W22" s="14"/>
      <c r="X22" s="14"/>
      <c r="Y22" s="14"/>
    </row>
    <row r="23" spans="1:25" ht="13" x14ac:dyDescent="0.3">
      <c r="A23" s="25"/>
      <c r="B23" s="14"/>
      <c r="C23" s="104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21"/>
      <c r="S23" s="36"/>
      <c r="T23" s="14"/>
      <c r="U23" s="34"/>
      <c r="V23" s="35"/>
      <c r="W23" s="14"/>
      <c r="X23" s="14"/>
      <c r="Y23" s="14"/>
    </row>
    <row r="24" spans="1:25" ht="13.5" thickBot="1" x14ac:dyDescent="0.35">
      <c r="A24" s="38">
        <f>A22+1</f>
        <v>6</v>
      </c>
      <c r="B24" s="39" t="s">
        <v>41</v>
      </c>
      <c r="C24" s="103">
        <f>SUM(C14:C22)</f>
        <v>20368579857.43185</v>
      </c>
      <c r="D24" s="32">
        <f>SUM(D14:D22)</f>
        <v>1301707365</v>
      </c>
      <c r="E24" s="32">
        <f>SUM(E14:E22)</f>
        <v>606634513</v>
      </c>
      <c r="F24" s="32">
        <f>SUM(F14:F22)</f>
        <v>219302680</v>
      </c>
      <c r="G24" s="32">
        <f t="shared" ref="G24:Q24" si="0">SUM(G14:G22)</f>
        <v>-9963025</v>
      </c>
      <c r="H24" s="32">
        <f t="shared" si="0"/>
        <v>33188035</v>
      </c>
      <c r="I24" s="32">
        <f>SUM(I14:I22)</f>
        <v>7159503</v>
      </c>
      <c r="J24" s="32">
        <f t="shared" si="0"/>
        <v>3313888</v>
      </c>
      <c r="K24" s="32">
        <f t="shared" si="0"/>
        <v>150000000</v>
      </c>
      <c r="L24" s="32">
        <f>SUM(L14:L22)</f>
        <v>-49223753</v>
      </c>
      <c r="M24" s="32">
        <f>SUM(M14:M22)</f>
        <v>2262119206</v>
      </c>
      <c r="N24" s="32">
        <f>SUM(N14:N22)</f>
        <v>93526496</v>
      </c>
      <c r="O24" s="32">
        <f t="shared" si="0"/>
        <v>1703371045</v>
      </c>
      <c r="P24" s="32">
        <f>SUM(P14:P22)</f>
        <v>0</v>
      </c>
      <c r="Q24" s="32">
        <f t="shared" si="0"/>
        <v>4059016747</v>
      </c>
      <c r="R24" s="40">
        <f>A24</f>
        <v>6</v>
      </c>
      <c r="S24" s="33"/>
      <c r="T24" s="14"/>
      <c r="U24" s="34"/>
      <c r="V24" s="35"/>
      <c r="W24" s="14"/>
      <c r="X24" s="14"/>
      <c r="Y24" s="14"/>
    </row>
    <row r="25" spans="1:25" x14ac:dyDescent="0.2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3"/>
      <c r="T25" s="14"/>
      <c r="U25" s="14"/>
      <c r="V25" s="14"/>
      <c r="W25" s="14"/>
      <c r="X25" s="14"/>
      <c r="Y25" s="14"/>
    </row>
    <row r="26" spans="1:25" x14ac:dyDescent="0.2">
      <c r="A26" s="29"/>
      <c r="B26" s="1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5"/>
      <c r="T26" s="14"/>
      <c r="U26" s="14"/>
      <c r="V26" s="14"/>
      <c r="W26" s="14"/>
      <c r="X26" s="14"/>
      <c r="Y26" s="14"/>
    </row>
    <row r="27" spans="1:25" ht="15.5" x14ac:dyDescent="0.35">
      <c r="A27" s="10" t="s">
        <v>52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  <row r="28" spans="1:25" x14ac:dyDescent="0.2">
      <c r="A28" s="4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47"/>
      <c r="S28" s="4"/>
      <c r="T28" s="14"/>
      <c r="U28" s="14"/>
      <c r="V28" s="14"/>
      <c r="W28" s="14"/>
      <c r="X28" s="14"/>
      <c r="Y28" s="14"/>
    </row>
    <row r="29" spans="1:25" ht="13" x14ac:dyDescent="0.3">
      <c r="A29" s="29"/>
      <c r="B29" s="18"/>
      <c r="C29" s="105"/>
      <c r="D29" s="18"/>
      <c r="E29" s="18"/>
      <c r="F29" s="18"/>
      <c r="G29" s="1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30"/>
      <c r="S29" s="31"/>
      <c r="T29" s="14"/>
      <c r="U29" s="14"/>
      <c r="V29" s="14"/>
      <c r="W29" s="14"/>
      <c r="X29" s="14"/>
      <c r="Y29" s="14"/>
    </row>
    <row r="30" spans="1:25" ht="13" x14ac:dyDescent="0.3">
      <c r="A30" s="25">
        <f>A24+1</f>
        <v>7</v>
      </c>
      <c r="B30" s="18" t="s">
        <v>36</v>
      </c>
      <c r="C30" s="103">
        <v>7484292616.1647892</v>
      </c>
      <c r="D30" s="32">
        <v>581984091</v>
      </c>
      <c r="E30" s="32">
        <v>285919204</v>
      </c>
      <c r="F30" s="32">
        <v>79368365</v>
      </c>
      <c r="G30" s="32">
        <v>-3655319</v>
      </c>
      <c r="H30" s="32">
        <v>13570518</v>
      </c>
      <c r="I30" s="32">
        <v>2927308</v>
      </c>
      <c r="J30" s="32">
        <v>1418626</v>
      </c>
      <c r="K30" s="32">
        <v>150000000</v>
      </c>
      <c r="L30" s="32">
        <v>-45575268</v>
      </c>
      <c r="M30" s="32">
        <f>SUM(D30:L30)</f>
        <v>1065957525</v>
      </c>
      <c r="N30" s="32">
        <v>31116274</v>
      </c>
      <c r="O30" s="32">
        <v>765850825</v>
      </c>
      <c r="P30" s="32">
        <v>0</v>
      </c>
      <c r="Q30" s="32">
        <f>SUM(M30:P30)</f>
        <v>1862924624</v>
      </c>
      <c r="R30" s="21">
        <f>A30</f>
        <v>7</v>
      </c>
      <c r="S30" s="33"/>
      <c r="T30" s="14"/>
      <c r="U30" s="48"/>
      <c r="V30" s="48"/>
      <c r="W30" s="14"/>
      <c r="X30" s="14"/>
      <c r="Y30" s="14"/>
    </row>
    <row r="31" spans="1:25" ht="13" x14ac:dyDescent="0.3">
      <c r="A31" s="25"/>
      <c r="B31" s="18"/>
      <c r="C31" s="103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21"/>
      <c r="S31" s="36"/>
      <c r="T31" s="14"/>
      <c r="U31" s="49"/>
      <c r="V31" s="49"/>
      <c r="W31" s="14"/>
      <c r="X31" s="14"/>
      <c r="Y31" s="14"/>
    </row>
    <row r="32" spans="1:25" ht="13" x14ac:dyDescent="0.3">
      <c r="A32" s="25">
        <f>A30+1</f>
        <v>8</v>
      </c>
      <c r="B32" s="18" t="s">
        <v>37</v>
      </c>
      <c r="C32" s="103">
        <v>2044696147.4340549</v>
      </c>
      <c r="D32" s="32">
        <v>178284466</v>
      </c>
      <c r="E32" s="32">
        <v>54683225</v>
      </c>
      <c r="F32" s="32">
        <v>28523511</v>
      </c>
      <c r="G32" s="32">
        <v>-1001013</v>
      </c>
      <c r="H32" s="32">
        <v>3853610</v>
      </c>
      <c r="I32" s="32">
        <v>819945</v>
      </c>
      <c r="J32" s="32">
        <v>306704</v>
      </c>
      <c r="K32" s="32">
        <v>0</v>
      </c>
      <c r="L32" s="32">
        <v>-2930739</v>
      </c>
      <c r="M32" s="32">
        <f>SUM(D32:L32)</f>
        <v>262539709</v>
      </c>
      <c r="N32" s="32">
        <v>11094317</v>
      </c>
      <c r="O32" s="32">
        <v>204985921</v>
      </c>
      <c r="P32" s="32">
        <v>0</v>
      </c>
      <c r="Q32" s="32">
        <f>SUM(M32:P32)</f>
        <v>478619947</v>
      </c>
      <c r="R32" s="21">
        <f>A32</f>
        <v>8</v>
      </c>
      <c r="S32" s="33"/>
      <c r="U32" s="50"/>
      <c r="V32" s="50"/>
    </row>
    <row r="33" spans="1:22" ht="13" x14ac:dyDescent="0.3">
      <c r="A33" s="25"/>
      <c r="B33" s="18"/>
      <c r="C33" s="103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21"/>
      <c r="S33" s="36"/>
      <c r="U33" s="51"/>
      <c r="V33" s="51"/>
    </row>
    <row r="34" spans="1:22" ht="13" x14ac:dyDescent="0.3">
      <c r="A34" s="25">
        <f>A32+1</f>
        <v>9</v>
      </c>
      <c r="B34" s="37" t="s">
        <v>38</v>
      </c>
      <c r="C34" s="103">
        <v>10402700261.505287</v>
      </c>
      <c r="D34" s="32">
        <v>535740314</v>
      </c>
      <c r="E34" s="32">
        <v>258426460</v>
      </c>
      <c r="F34" s="32">
        <v>107043786</v>
      </c>
      <c r="G34" s="32">
        <v>-5092806</v>
      </c>
      <c r="H34" s="32">
        <v>15424685</v>
      </c>
      <c r="I34" s="32">
        <v>3272965</v>
      </c>
      <c r="J34" s="32">
        <v>1539107</v>
      </c>
      <c r="K34" s="32">
        <v>0</v>
      </c>
      <c r="L34" s="32">
        <v>-662225</v>
      </c>
      <c r="M34" s="32">
        <f>SUM(D34:L34)</f>
        <v>915692286</v>
      </c>
      <c r="N34" s="32">
        <v>49070916</v>
      </c>
      <c r="O34" s="32">
        <v>699784348</v>
      </c>
      <c r="P34" s="32">
        <v>0</v>
      </c>
      <c r="Q34" s="32">
        <f>SUM(M34:P34)</f>
        <v>1664547550</v>
      </c>
      <c r="R34" s="21">
        <f>A34</f>
        <v>9</v>
      </c>
      <c r="S34" s="33"/>
      <c r="U34" s="50"/>
      <c r="V34" s="50"/>
    </row>
    <row r="35" spans="1:22" ht="13" x14ac:dyDescent="0.3">
      <c r="A35" s="25"/>
      <c r="B35" s="18"/>
      <c r="C35" s="103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21"/>
      <c r="S35" s="36"/>
      <c r="U35" s="51"/>
      <c r="V35" s="51"/>
    </row>
    <row r="36" spans="1:22" ht="13" x14ac:dyDescent="0.3">
      <c r="A36" s="25">
        <f>A34+1</f>
        <v>10</v>
      </c>
      <c r="B36" s="18" t="s">
        <v>39</v>
      </c>
      <c r="C36" s="103">
        <v>333239511.40185642</v>
      </c>
      <c r="D36" s="32">
        <v>18927816</v>
      </c>
      <c r="E36" s="32">
        <v>5375676</v>
      </c>
      <c r="F36" s="32">
        <v>3693284</v>
      </c>
      <c r="G36" s="32">
        <v>-163143</v>
      </c>
      <c r="H36" s="32">
        <v>339222</v>
      </c>
      <c r="I36" s="32">
        <v>112162</v>
      </c>
      <c r="J36" s="32">
        <v>35976</v>
      </c>
      <c r="K36" s="32">
        <v>0</v>
      </c>
      <c r="L36" s="32">
        <v>-55521</v>
      </c>
      <c r="M36" s="32">
        <f>SUM(D36:L36)</f>
        <v>28265472</v>
      </c>
      <c r="N36" s="32">
        <v>1675410</v>
      </c>
      <c r="O36" s="32">
        <v>25643706</v>
      </c>
      <c r="P36" s="32">
        <v>0</v>
      </c>
      <c r="Q36" s="32">
        <f>SUM(M36:P36)</f>
        <v>55584588</v>
      </c>
      <c r="R36" s="21">
        <f>A36</f>
        <v>10</v>
      </c>
      <c r="S36" s="33"/>
      <c r="U36" s="50"/>
      <c r="V36" s="50"/>
    </row>
    <row r="37" spans="1:22" ht="13" x14ac:dyDescent="0.3">
      <c r="A37" s="25"/>
      <c r="B37" s="18"/>
      <c r="C37" s="10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21"/>
      <c r="S37" s="36"/>
      <c r="U37" s="51"/>
      <c r="V37" s="51"/>
    </row>
    <row r="38" spans="1:22" ht="13" x14ac:dyDescent="0.3">
      <c r="A38" s="25">
        <f>A36+1</f>
        <v>11</v>
      </c>
      <c r="B38" s="18" t="s">
        <v>40</v>
      </c>
      <c r="C38" s="103">
        <v>103651320.92586017</v>
      </c>
      <c r="D38" s="32">
        <v>9795538</v>
      </c>
      <c r="E38" s="32">
        <v>2229948</v>
      </c>
      <c r="F38" s="32">
        <v>673734</v>
      </c>
      <c r="G38" s="32">
        <v>-50744</v>
      </c>
      <c r="H38" s="32">
        <v>0</v>
      </c>
      <c r="I38" s="32">
        <v>27123</v>
      </c>
      <c r="J38" s="32">
        <v>13475</v>
      </c>
      <c r="K38" s="32">
        <v>0</v>
      </c>
      <c r="L38" s="32">
        <v>0</v>
      </c>
      <c r="M38" s="32">
        <f>SUM(D38:L38)</f>
        <v>12689074</v>
      </c>
      <c r="N38" s="32">
        <v>569579</v>
      </c>
      <c r="O38" s="32">
        <v>7106245</v>
      </c>
      <c r="P38" s="32">
        <v>0</v>
      </c>
      <c r="Q38" s="32">
        <f>SUM(M38:P38)</f>
        <v>20364898</v>
      </c>
      <c r="R38" s="21">
        <f>A38</f>
        <v>11</v>
      </c>
      <c r="S38" s="33"/>
      <c r="U38" s="50"/>
      <c r="V38" s="50"/>
    </row>
    <row r="39" spans="1:22" ht="13" x14ac:dyDescent="0.3">
      <c r="A39" s="25"/>
      <c r="B39" s="14"/>
      <c r="C39" s="104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21"/>
      <c r="S39" s="36"/>
      <c r="U39" s="51"/>
      <c r="V39" s="51"/>
    </row>
    <row r="40" spans="1:22" ht="13.5" thickBot="1" x14ac:dyDescent="0.35">
      <c r="A40" s="38">
        <f>A38+1</f>
        <v>12</v>
      </c>
      <c r="B40" s="39" t="s">
        <v>41</v>
      </c>
      <c r="C40" s="103">
        <f>SUM(C30:C38)</f>
        <v>20368579857.43185</v>
      </c>
      <c r="D40" s="32">
        <f>SUM(D30:D38)</f>
        <v>1324732225</v>
      </c>
      <c r="E40" s="32">
        <f>SUM(E30:E38)</f>
        <v>606634513</v>
      </c>
      <c r="F40" s="32">
        <f>SUM(F30:F38)</f>
        <v>219302680</v>
      </c>
      <c r="G40" s="32">
        <f t="shared" ref="G40:M40" si="1">SUM(G30:G38)</f>
        <v>-9963025</v>
      </c>
      <c r="H40" s="32">
        <f t="shared" si="1"/>
        <v>33188035</v>
      </c>
      <c r="I40" s="32">
        <f>SUM(I30:I38)</f>
        <v>7159503</v>
      </c>
      <c r="J40" s="32">
        <f t="shared" si="1"/>
        <v>3313888</v>
      </c>
      <c r="K40" s="32">
        <f t="shared" si="1"/>
        <v>150000000</v>
      </c>
      <c r="L40" s="32">
        <f>SUM(L30:L38)</f>
        <v>-49223753</v>
      </c>
      <c r="M40" s="32">
        <f t="shared" si="1"/>
        <v>2285144066</v>
      </c>
      <c r="N40" s="32">
        <f>SUM(N30:N38)</f>
        <v>93526496</v>
      </c>
      <c r="O40" s="32">
        <f>SUM(O30:O38)</f>
        <v>1703371045</v>
      </c>
      <c r="P40" s="32">
        <f>SUM(P30:P38)</f>
        <v>0</v>
      </c>
      <c r="Q40" s="32">
        <f>SUM(Q30:Q38)</f>
        <v>4082041607</v>
      </c>
      <c r="R40" s="40">
        <f>A40</f>
        <v>12</v>
      </c>
      <c r="S40" s="33"/>
      <c r="U40" s="50"/>
      <c r="V40" s="50"/>
    </row>
    <row r="41" spans="1:22" ht="15.5" x14ac:dyDescent="0.35">
      <c r="A41" s="41"/>
      <c r="B41" s="42"/>
      <c r="C41" s="4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43"/>
      <c r="U41" s="53"/>
      <c r="V41" s="51"/>
    </row>
    <row r="42" spans="1:22" ht="13" x14ac:dyDescent="0.3">
      <c r="A42" s="29"/>
      <c r="B42" s="14"/>
      <c r="C42" s="44"/>
      <c r="D42" s="5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/>
    </row>
    <row r="43" spans="1:22" ht="15.5" x14ac:dyDescent="0.35">
      <c r="A43" s="10" t="s">
        <v>42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2"/>
    </row>
    <row r="44" spans="1:22" ht="13" x14ac:dyDescent="0.3">
      <c r="A44" s="13"/>
      <c r="B44" s="14"/>
      <c r="C44" s="14"/>
      <c r="D44" s="15"/>
      <c r="E44" s="9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/>
      <c r="R44" s="30"/>
    </row>
    <row r="45" spans="1:22" ht="13" x14ac:dyDescent="0.3">
      <c r="A45" s="29"/>
      <c r="B45" s="18"/>
      <c r="C45" s="18"/>
      <c r="D45" s="18"/>
      <c r="E45" s="18"/>
      <c r="F45" s="18"/>
      <c r="G45" s="18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30"/>
    </row>
    <row r="46" spans="1:22" ht="13" x14ac:dyDescent="0.3">
      <c r="A46" s="25">
        <f>A40+1</f>
        <v>13</v>
      </c>
      <c r="B46" s="18" t="s">
        <v>36</v>
      </c>
      <c r="C46" s="55"/>
      <c r="D46" s="32">
        <f t="shared" ref="D46:Q46" si="2">ROUND(D30-D14,0)</f>
        <v>11102103</v>
      </c>
      <c r="E46" s="32">
        <f t="shared" si="2"/>
        <v>0</v>
      </c>
      <c r="F46" s="32">
        <f t="shared" si="2"/>
        <v>0</v>
      </c>
      <c r="G46" s="32">
        <f t="shared" si="2"/>
        <v>0</v>
      </c>
      <c r="H46" s="32">
        <f t="shared" si="2"/>
        <v>0</v>
      </c>
      <c r="I46" s="32">
        <f>ROUND(I30-I14,0)</f>
        <v>0</v>
      </c>
      <c r="J46" s="32">
        <f t="shared" si="2"/>
        <v>0</v>
      </c>
      <c r="K46" s="32">
        <f t="shared" si="2"/>
        <v>0</v>
      </c>
      <c r="L46" s="32">
        <f>ROUND(L30-L14,0)</f>
        <v>0</v>
      </c>
      <c r="M46" s="32">
        <f t="shared" si="2"/>
        <v>11102103</v>
      </c>
      <c r="N46" s="32">
        <f>ROUND(N30-N14,0)</f>
        <v>0</v>
      </c>
      <c r="O46" s="32">
        <f t="shared" si="2"/>
        <v>0</v>
      </c>
      <c r="P46" s="32">
        <f>ROUND(P30-P14,0)</f>
        <v>0</v>
      </c>
      <c r="Q46" s="32">
        <f t="shared" si="2"/>
        <v>11102103</v>
      </c>
      <c r="R46" s="21">
        <f>A46</f>
        <v>13</v>
      </c>
    </row>
    <row r="47" spans="1:22" ht="13" x14ac:dyDescent="0.3">
      <c r="A47" s="25"/>
      <c r="B47" s="18"/>
      <c r="C47" s="56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1"/>
    </row>
    <row r="48" spans="1:22" ht="13" x14ac:dyDescent="0.3">
      <c r="A48" s="25">
        <f>A46+1</f>
        <v>14</v>
      </c>
      <c r="B48" s="18" t="s">
        <v>37</v>
      </c>
      <c r="C48" s="55"/>
      <c r="D48" s="32">
        <f t="shared" ref="D48:Q48" si="3">ROUND(D32-D16,0)</f>
        <v>2940642</v>
      </c>
      <c r="E48" s="32">
        <f t="shared" si="3"/>
        <v>0</v>
      </c>
      <c r="F48" s="32">
        <f t="shared" si="3"/>
        <v>0</v>
      </c>
      <c r="G48" s="32">
        <f t="shared" si="3"/>
        <v>0</v>
      </c>
      <c r="H48" s="32">
        <f t="shared" si="3"/>
        <v>0</v>
      </c>
      <c r="I48" s="32">
        <f>ROUND(I32-I16,0)</f>
        <v>0</v>
      </c>
      <c r="J48" s="32">
        <f t="shared" si="3"/>
        <v>0</v>
      </c>
      <c r="K48" s="32">
        <f t="shared" si="3"/>
        <v>0</v>
      </c>
      <c r="L48" s="32">
        <f>ROUND(L32-L16,0)</f>
        <v>0</v>
      </c>
      <c r="M48" s="32">
        <f t="shared" si="3"/>
        <v>2940642</v>
      </c>
      <c r="N48" s="32">
        <f>ROUND(N32-N16,0)</f>
        <v>0</v>
      </c>
      <c r="O48" s="32">
        <f t="shared" si="3"/>
        <v>0</v>
      </c>
      <c r="P48" s="32">
        <f>ROUND(P32-P16,0)</f>
        <v>0</v>
      </c>
      <c r="Q48" s="32">
        <f t="shared" si="3"/>
        <v>2940642</v>
      </c>
      <c r="R48" s="21">
        <f>A48</f>
        <v>14</v>
      </c>
    </row>
    <row r="49" spans="1:28" ht="13" x14ac:dyDescent="0.3">
      <c r="A49" s="25"/>
      <c r="B49" s="18"/>
      <c r="C49" s="56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1"/>
    </row>
    <row r="50" spans="1:28" ht="13" x14ac:dyDescent="0.3">
      <c r="A50" s="25">
        <f>A48+1</f>
        <v>15</v>
      </c>
      <c r="B50" s="37" t="s">
        <v>38</v>
      </c>
      <c r="C50" s="55"/>
      <c r="D50" s="32">
        <f t="shared" ref="D50:Q50" si="4">ROUND(D34-D18,0)</f>
        <v>8586315</v>
      </c>
      <c r="E50" s="32">
        <f t="shared" si="4"/>
        <v>0</v>
      </c>
      <c r="F50" s="32">
        <f t="shared" si="4"/>
        <v>0</v>
      </c>
      <c r="G50" s="32">
        <f t="shared" si="4"/>
        <v>0</v>
      </c>
      <c r="H50" s="32">
        <f t="shared" si="4"/>
        <v>0</v>
      </c>
      <c r="I50" s="32">
        <f>ROUND(I34-I18,0)</f>
        <v>0</v>
      </c>
      <c r="J50" s="32">
        <f t="shared" si="4"/>
        <v>0</v>
      </c>
      <c r="K50" s="32">
        <f t="shared" si="4"/>
        <v>0</v>
      </c>
      <c r="L50" s="32">
        <f>ROUND(L34-L18,0)</f>
        <v>0</v>
      </c>
      <c r="M50" s="32">
        <f t="shared" si="4"/>
        <v>8586315</v>
      </c>
      <c r="N50" s="32">
        <f>ROUND(N34-N18,0)</f>
        <v>0</v>
      </c>
      <c r="O50" s="32">
        <f t="shared" si="4"/>
        <v>0</v>
      </c>
      <c r="P50" s="32">
        <f>ROUND(P34-P18,0)</f>
        <v>0</v>
      </c>
      <c r="Q50" s="32">
        <f t="shared" si="4"/>
        <v>8586315</v>
      </c>
      <c r="R50" s="21">
        <f>A50</f>
        <v>15</v>
      </c>
    </row>
    <row r="51" spans="1:28" ht="13" x14ac:dyDescent="0.3">
      <c r="A51" s="25"/>
      <c r="B51" s="18"/>
      <c r="C51" s="56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1"/>
    </row>
    <row r="52" spans="1:28" ht="13" x14ac:dyDescent="0.3">
      <c r="A52" s="25">
        <f>A50+1</f>
        <v>16</v>
      </c>
      <c r="B52" s="18" t="s">
        <v>39</v>
      </c>
      <c r="C52" s="55"/>
      <c r="D52" s="32">
        <f t="shared" ref="D52:Q52" si="5">ROUND(D36-D20,0)</f>
        <v>309986</v>
      </c>
      <c r="E52" s="32">
        <f t="shared" si="5"/>
        <v>0</v>
      </c>
      <c r="F52" s="32">
        <f t="shared" si="5"/>
        <v>0</v>
      </c>
      <c r="G52" s="32">
        <f t="shared" si="5"/>
        <v>0</v>
      </c>
      <c r="H52" s="32">
        <f t="shared" si="5"/>
        <v>0</v>
      </c>
      <c r="I52" s="32">
        <f>ROUND(I36-I20,0)</f>
        <v>0</v>
      </c>
      <c r="J52" s="32">
        <f t="shared" si="5"/>
        <v>0</v>
      </c>
      <c r="K52" s="32">
        <f t="shared" si="5"/>
        <v>0</v>
      </c>
      <c r="L52" s="32">
        <f>ROUND(L36-L20,0)</f>
        <v>0</v>
      </c>
      <c r="M52" s="32">
        <f t="shared" si="5"/>
        <v>309986</v>
      </c>
      <c r="N52" s="32">
        <f>ROUND(N36-N20,0)</f>
        <v>0</v>
      </c>
      <c r="O52" s="32">
        <f t="shared" si="5"/>
        <v>0</v>
      </c>
      <c r="P52" s="32">
        <f>ROUND(P36-P20,0)</f>
        <v>0</v>
      </c>
      <c r="Q52" s="32">
        <f t="shared" si="5"/>
        <v>309986</v>
      </c>
      <c r="R52" s="21">
        <f>A52</f>
        <v>16</v>
      </c>
    </row>
    <row r="53" spans="1:28" ht="13" x14ac:dyDescent="0.3">
      <c r="A53" s="25"/>
      <c r="B53" s="18"/>
      <c r="C53" s="56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1"/>
    </row>
    <row r="54" spans="1:28" ht="13" x14ac:dyDescent="0.3">
      <c r="A54" s="25">
        <f>A52+1</f>
        <v>17</v>
      </c>
      <c r="B54" s="18" t="s">
        <v>40</v>
      </c>
      <c r="C54" s="55"/>
      <c r="D54" s="32">
        <f t="shared" ref="D54:Q54" si="6">ROUND(D38-D22,0)</f>
        <v>85814</v>
      </c>
      <c r="E54" s="32">
        <f t="shared" si="6"/>
        <v>0</v>
      </c>
      <c r="F54" s="32">
        <f t="shared" si="6"/>
        <v>0</v>
      </c>
      <c r="G54" s="32">
        <f t="shared" si="6"/>
        <v>0</v>
      </c>
      <c r="H54" s="32">
        <f t="shared" si="6"/>
        <v>0</v>
      </c>
      <c r="I54" s="32">
        <f>ROUND(I38-I22,0)</f>
        <v>0</v>
      </c>
      <c r="J54" s="32">
        <f t="shared" si="6"/>
        <v>0</v>
      </c>
      <c r="K54" s="32">
        <f t="shared" si="6"/>
        <v>0</v>
      </c>
      <c r="L54" s="32">
        <f>ROUND(L38-L22,0)</f>
        <v>0</v>
      </c>
      <c r="M54" s="32">
        <f t="shared" si="6"/>
        <v>85814</v>
      </c>
      <c r="N54" s="32">
        <f>ROUND(N38-N22,0)</f>
        <v>0</v>
      </c>
      <c r="O54" s="32">
        <f t="shared" si="6"/>
        <v>0</v>
      </c>
      <c r="P54" s="32">
        <f>ROUND(P38-P22,0)</f>
        <v>0</v>
      </c>
      <c r="Q54" s="32">
        <f t="shared" si="6"/>
        <v>85814</v>
      </c>
      <c r="R54" s="21">
        <f>A54</f>
        <v>17</v>
      </c>
    </row>
    <row r="55" spans="1:28" ht="13" x14ac:dyDescent="0.3">
      <c r="A55" s="25"/>
      <c r="B55" s="14"/>
      <c r="C55" s="57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21"/>
    </row>
    <row r="56" spans="1:28" ht="13.5" thickBot="1" x14ac:dyDescent="0.35">
      <c r="A56" s="38">
        <f>A54+1</f>
        <v>18</v>
      </c>
      <c r="B56" s="39" t="s">
        <v>41</v>
      </c>
      <c r="C56" s="59"/>
      <c r="D56" s="60">
        <f t="shared" ref="D56:Q56" si="7">ROUND(D40-D24,0)</f>
        <v>23024860</v>
      </c>
      <c r="E56" s="60">
        <f t="shared" si="7"/>
        <v>0</v>
      </c>
      <c r="F56" s="60">
        <f t="shared" si="7"/>
        <v>0</v>
      </c>
      <c r="G56" s="60">
        <f t="shared" si="7"/>
        <v>0</v>
      </c>
      <c r="H56" s="60">
        <f t="shared" si="7"/>
        <v>0</v>
      </c>
      <c r="I56" s="60">
        <f>ROUND(I40-I24,0)</f>
        <v>0</v>
      </c>
      <c r="J56" s="60">
        <f t="shared" si="7"/>
        <v>0</v>
      </c>
      <c r="K56" s="60">
        <f t="shared" si="7"/>
        <v>0</v>
      </c>
      <c r="L56" s="60">
        <f>ROUND(L40-L24,0)</f>
        <v>0</v>
      </c>
      <c r="M56" s="60">
        <f t="shared" si="7"/>
        <v>23024860</v>
      </c>
      <c r="N56" s="60">
        <f>ROUND(N40-N24,0)</f>
        <v>0</v>
      </c>
      <c r="O56" s="60">
        <f t="shared" si="7"/>
        <v>0</v>
      </c>
      <c r="P56" s="60">
        <f>ROUND(P40-P24,0)</f>
        <v>0</v>
      </c>
      <c r="Q56" s="60">
        <f t="shared" si="7"/>
        <v>23024860</v>
      </c>
      <c r="R56" s="40">
        <f>A56</f>
        <v>18</v>
      </c>
    </row>
    <row r="57" spans="1:28" ht="13" x14ac:dyDescent="0.3">
      <c r="A57" s="25"/>
      <c r="B57" s="18"/>
      <c r="C57" s="6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21"/>
    </row>
    <row r="58" spans="1:28" ht="13" x14ac:dyDescent="0.3">
      <c r="A58" s="25"/>
      <c r="B58" s="18"/>
      <c r="C58" s="61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21"/>
    </row>
    <row r="59" spans="1:28" ht="15.5" x14ac:dyDescent="0.35">
      <c r="A59" s="10" t="s">
        <v>43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2"/>
    </row>
    <row r="60" spans="1:28" ht="13" x14ac:dyDescent="0.3">
      <c r="A60" s="13"/>
      <c r="B60" s="14"/>
      <c r="C60" s="14"/>
      <c r="D60" s="15"/>
      <c r="E60" s="9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4"/>
      <c r="R60" s="30"/>
    </row>
    <row r="61" spans="1:28" ht="13" x14ac:dyDescent="0.3">
      <c r="A61" s="29"/>
      <c r="B61" s="18"/>
      <c r="C61" s="18"/>
      <c r="D61" s="18"/>
      <c r="E61" s="18"/>
      <c r="F61" s="18"/>
      <c r="G61" s="18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4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28" ht="13" x14ac:dyDescent="0.3">
      <c r="A62" s="25">
        <f>A56+1</f>
        <v>19</v>
      </c>
      <c r="B62" s="18" t="s">
        <v>36</v>
      </c>
      <c r="C62" s="55"/>
      <c r="D62" s="66">
        <f t="shared" ref="D62:Q62" si="8">IF(ISERROR((D30-D14)/ABS(D14)),0,(D30-D14)/ABS(D14))</f>
        <v>1.9447281983610246E-2</v>
      </c>
      <c r="E62" s="66">
        <f t="shared" si="8"/>
        <v>0</v>
      </c>
      <c r="F62" s="66">
        <f t="shared" si="8"/>
        <v>0</v>
      </c>
      <c r="G62" s="66">
        <f t="shared" si="8"/>
        <v>0</v>
      </c>
      <c r="H62" s="66">
        <f t="shared" si="8"/>
        <v>0</v>
      </c>
      <c r="I62" s="66">
        <f t="shared" si="8"/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1.0524762700608273E-2</v>
      </c>
      <c r="N62" s="66">
        <f t="shared" si="8"/>
        <v>0</v>
      </c>
      <c r="O62" s="66">
        <f t="shared" si="8"/>
        <v>0</v>
      </c>
      <c r="P62" s="66">
        <f t="shared" si="8"/>
        <v>0</v>
      </c>
      <c r="Q62" s="66">
        <f t="shared" si="8"/>
        <v>5.9952305764187216E-3</v>
      </c>
      <c r="R62" s="21">
        <f>A62</f>
        <v>19</v>
      </c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28" ht="13" x14ac:dyDescent="0.3">
      <c r="A63" s="25"/>
      <c r="B63" s="18"/>
      <c r="C63" s="5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21"/>
      <c r="S63" s="65"/>
      <c r="T63" s="65"/>
      <c r="U63" s="65"/>
      <c r="V63" s="65"/>
      <c r="W63" s="65"/>
      <c r="X63" s="65"/>
      <c r="Y63" s="65"/>
      <c r="Z63" s="65"/>
      <c r="AA63" s="65"/>
      <c r="AB63" s="65"/>
    </row>
    <row r="64" spans="1:28" ht="13" x14ac:dyDescent="0.3">
      <c r="A64" s="25">
        <f>A62+1</f>
        <v>20</v>
      </c>
      <c r="B64" s="18" t="s">
        <v>37</v>
      </c>
      <c r="C64" s="55"/>
      <c r="D64" s="66">
        <f t="shared" ref="D64:Q64" si="9">IF(ISERROR((D32-D16)/ABS(D16)),0,(D32-D16)/ABS(D16))</f>
        <v>1.6770718996067975E-2</v>
      </c>
      <c r="E64" s="66">
        <f t="shared" si="9"/>
        <v>0</v>
      </c>
      <c r="F64" s="66">
        <f t="shared" si="9"/>
        <v>0</v>
      </c>
      <c r="G64" s="66">
        <f t="shared" si="9"/>
        <v>0</v>
      </c>
      <c r="H64" s="66">
        <f t="shared" si="9"/>
        <v>0</v>
      </c>
      <c r="I64" s="66">
        <f t="shared" si="9"/>
        <v>0</v>
      </c>
      <c r="J64" s="66">
        <f t="shared" si="9"/>
        <v>0</v>
      </c>
      <c r="K64" s="66">
        <f t="shared" si="9"/>
        <v>0</v>
      </c>
      <c r="L64" s="66">
        <f t="shared" si="9"/>
        <v>0</v>
      </c>
      <c r="M64" s="66">
        <f t="shared" si="9"/>
        <v>1.1327629309237849E-2</v>
      </c>
      <c r="N64" s="66">
        <f t="shared" si="9"/>
        <v>0</v>
      </c>
      <c r="O64" s="66">
        <f t="shared" si="9"/>
        <v>0</v>
      </c>
      <c r="P64" s="66">
        <f t="shared" si="9"/>
        <v>0</v>
      </c>
      <c r="Q64" s="66">
        <f t="shared" si="9"/>
        <v>6.1819843097861912E-3</v>
      </c>
      <c r="R64" s="21">
        <f>A64</f>
        <v>20</v>
      </c>
      <c r="S64" s="65"/>
      <c r="T64" s="65"/>
      <c r="U64" s="65"/>
      <c r="V64" s="65"/>
      <c r="W64" s="65"/>
      <c r="X64" s="65"/>
      <c r="Y64" s="65"/>
      <c r="Z64" s="65"/>
      <c r="AA64" s="65"/>
      <c r="AB64" s="65"/>
    </row>
    <row r="65" spans="1:28" ht="13" x14ac:dyDescent="0.3">
      <c r="A65" s="25"/>
      <c r="B65" s="18"/>
      <c r="C65" s="5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21"/>
      <c r="S65" s="65"/>
      <c r="T65" s="65"/>
      <c r="U65" s="65"/>
      <c r="V65" s="65"/>
      <c r="W65" s="65"/>
      <c r="X65" s="65"/>
      <c r="Y65" s="65"/>
      <c r="Z65" s="65"/>
      <c r="AA65" s="65"/>
      <c r="AB65" s="65"/>
    </row>
    <row r="66" spans="1:28" ht="13" x14ac:dyDescent="0.3">
      <c r="A66" s="25">
        <f>A64+1</f>
        <v>21</v>
      </c>
      <c r="B66" s="37" t="s">
        <v>38</v>
      </c>
      <c r="C66" s="55"/>
      <c r="D66" s="66">
        <f t="shared" ref="D66:Q66" si="10">IF(ISERROR((D34-D18)/ABS(D18)),0,(D34-D18)/ABS(D18))</f>
        <v>1.6288058169506556E-2</v>
      </c>
      <c r="E66" s="66">
        <f t="shared" si="10"/>
        <v>0</v>
      </c>
      <c r="F66" s="66">
        <f t="shared" si="10"/>
        <v>0</v>
      </c>
      <c r="G66" s="66">
        <f t="shared" si="10"/>
        <v>0</v>
      </c>
      <c r="H66" s="66">
        <f t="shared" si="10"/>
        <v>0</v>
      </c>
      <c r="I66" s="66">
        <f t="shared" si="10"/>
        <v>0</v>
      </c>
      <c r="J66" s="66">
        <f t="shared" si="10"/>
        <v>0</v>
      </c>
      <c r="K66" s="66">
        <f t="shared" si="10"/>
        <v>0</v>
      </c>
      <c r="L66" s="66">
        <f t="shared" si="10"/>
        <v>0</v>
      </c>
      <c r="M66" s="66">
        <f t="shared" si="10"/>
        <v>9.465614023612243E-3</v>
      </c>
      <c r="N66" s="66">
        <f t="shared" si="10"/>
        <v>0</v>
      </c>
      <c r="O66" s="66">
        <f t="shared" si="10"/>
        <v>0</v>
      </c>
      <c r="P66" s="66">
        <f t="shared" si="10"/>
        <v>0</v>
      </c>
      <c r="Q66" s="66">
        <f t="shared" si="10"/>
        <v>5.1850942030053013E-3</v>
      </c>
      <c r="R66" s="21">
        <f>A66</f>
        <v>21</v>
      </c>
      <c r="S66" s="65"/>
      <c r="T66" s="65"/>
      <c r="U66" s="65"/>
      <c r="V66" s="65"/>
      <c r="W66" s="65"/>
      <c r="X66" s="65"/>
      <c r="Y66" s="65"/>
      <c r="Z66" s="65"/>
      <c r="AA66" s="65"/>
      <c r="AB66" s="65"/>
    </row>
    <row r="67" spans="1:28" ht="13" x14ac:dyDescent="0.3">
      <c r="A67" s="25"/>
      <c r="B67" s="18"/>
      <c r="C67" s="5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21"/>
      <c r="S67" s="65"/>
      <c r="T67" s="65"/>
      <c r="U67" s="65"/>
      <c r="V67" s="65"/>
      <c r="W67" s="65"/>
      <c r="X67" s="65"/>
      <c r="Y67" s="65"/>
      <c r="Z67" s="65"/>
      <c r="AA67" s="65"/>
      <c r="AB67" s="65"/>
    </row>
    <row r="68" spans="1:28" ht="13" x14ac:dyDescent="0.3">
      <c r="A68" s="25">
        <f>A66+1</f>
        <v>22</v>
      </c>
      <c r="B68" s="18" t="s">
        <v>39</v>
      </c>
      <c r="C68" s="55"/>
      <c r="D68" s="66">
        <f t="shared" ref="D68:Q68" si="11">IF(ISERROR((D36-D20)/ABS(D20)),0,(D36-D20)/ABS(D20))</f>
        <v>1.6649953297457328E-2</v>
      </c>
      <c r="E68" s="66">
        <f t="shared" si="11"/>
        <v>0</v>
      </c>
      <c r="F68" s="66">
        <f t="shared" si="11"/>
        <v>0</v>
      </c>
      <c r="G68" s="66">
        <f t="shared" si="11"/>
        <v>0</v>
      </c>
      <c r="H68" s="66">
        <f t="shared" si="11"/>
        <v>0</v>
      </c>
      <c r="I68" s="66">
        <f t="shared" si="11"/>
        <v>0</v>
      </c>
      <c r="J68" s="66">
        <f t="shared" si="11"/>
        <v>0</v>
      </c>
      <c r="K68" s="66">
        <f t="shared" si="11"/>
        <v>0</v>
      </c>
      <c r="L68" s="66">
        <f t="shared" si="11"/>
        <v>0</v>
      </c>
      <c r="M68" s="66">
        <f t="shared" si="11"/>
        <v>1.108855700094071E-2</v>
      </c>
      <c r="N68" s="66">
        <f t="shared" si="11"/>
        <v>0</v>
      </c>
      <c r="O68" s="66">
        <f t="shared" si="11"/>
        <v>0</v>
      </c>
      <c r="P68" s="66">
        <f t="shared" si="11"/>
        <v>0</v>
      </c>
      <c r="Q68" s="66">
        <f t="shared" si="11"/>
        <v>5.6081091275881102E-3</v>
      </c>
      <c r="R68" s="21">
        <f>A68</f>
        <v>22</v>
      </c>
      <c r="S68" s="65"/>
      <c r="T68" s="65"/>
      <c r="U68" s="65"/>
      <c r="V68" s="65"/>
      <c r="W68" s="65"/>
      <c r="X68" s="65"/>
      <c r="Y68" s="65"/>
      <c r="Z68" s="65"/>
      <c r="AA68" s="65"/>
      <c r="AB68" s="65"/>
    </row>
    <row r="69" spans="1:28" ht="13" x14ac:dyDescent="0.3">
      <c r="A69" s="25"/>
      <c r="B69" s="18"/>
      <c r="C69" s="5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21"/>
      <c r="S69" s="65"/>
      <c r="T69" s="65"/>
      <c r="U69" s="65"/>
      <c r="V69" s="65"/>
      <c r="W69" s="65"/>
      <c r="X69" s="65"/>
      <c r="Y69" s="65"/>
      <c r="Z69" s="65"/>
      <c r="AA69" s="65"/>
      <c r="AB69" s="65"/>
    </row>
    <row r="70" spans="1:28" ht="13" x14ac:dyDescent="0.3">
      <c r="A70" s="25">
        <f>A68+1</f>
        <v>23</v>
      </c>
      <c r="B70" s="18" t="s">
        <v>40</v>
      </c>
      <c r="C70" s="55"/>
      <c r="D70" s="66">
        <f t="shared" ref="D70:Q70" si="12">IF(ISERROR((D38-D22)/ABS(D22)),0,(D38-D22)/ABS(D22))</f>
        <v>8.8379443123203089E-3</v>
      </c>
      <c r="E70" s="66">
        <f t="shared" si="12"/>
        <v>0</v>
      </c>
      <c r="F70" s="66">
        <f t="shared" si="12"/>
        <v>0</v>
      </c>
      <c r="G70" s="66">
        <f t="shared" si="12"/>
        <v>0</v>
      </c>
      <c r="H70" s="66">
        <f t="shared" si="12"/>
        <v>0</v>
      </c>
      <c r="I70" s="66">
        <f t="shared" si="12"/>
        <v>0</v>
      </c>
      <c r="J70" s="66">
        <f t="shared" si="12"/>
        <v>0</v>
      </c>
      <c r="K70" s="66">
        <f t="shared" si="12"/>
        <v>0</v>
      </c>
      <c r="L70" s="66">
        <f t="shared" si="12"/>
        <v>0</v>
      </c>
      <c r="M70" s="66">
        <f t="shared" si="12"/>
        <v>6.8088732597756454E-3</v>
      </c>
      <c r="N70" s="66">
        <f t="shared" si="12"/>
        <v>0</v>
      </c>
      <c r="O70" s="66">
        <f t="shared" si="12"/>
        <v>0</v>
      </c>
      <c r="P70" s="66">
        <f t="shared" si="12"/>
        <v>0</v>
      </c>
      <c r="Q70" s="66">
        <f t="shared" si="12"/>
        <v>4.2316506998047844E-3</v>
      </c>
      <c r="R70" s="21">
        <f>A70</f>
        <v>23</v>
      </c>
      <c r="S70" s="65"/>
      <c r="T70" s="65"/>
      <c r="U70" s="65"/>
      <c r="V70" s="65"/>
      <c r="W70" s="65"/>
      <c r="X70" s="65"/>
      <c r="Y70" s="65"/>
      <c r="Z70" s="65"/>
      <c r="AA70" s="65"/>
      <c r="AB70" s="65"/>
    </row>
    <row r="71" spans="1:28" ht="13" x14ac:dyDescent="0.3">
      <c r="A71" s="25"/>
      <c r="B71" s="14"/>
      <c r="C71" s="57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21"/>
      <c r="S71" s="65"/>
      <c r="T71" s="65"/>
      <c r="U71" s="65"/>
      <c r="V71" s="65"/>
      <c r="W71" s="65"/>
      <c r="X71" s="65"/>
      <c r="Y71" s="65"/>
      <c r="Z71" s="65"/>
      <c r="AA71" s="65"/>
      <c r="AB71" s="65"/>
    </row>
    <row r="72" spans="1:28" ht="13.5" thickBot="1" x14ac:dyDescent="0.35">
      <c r="A72" s="38">
        <f>A70+1</f>
        <v>24</v>
      </c>
      <c r="B72" s="39" t="s">
        <v>41</v>
      </c>
      <c r="C72" s="59"/>
      <c r="D72" s="67">
        <f t="shared" ref="D72:Q72" si="13">IF(ISERROR((D40-D24)/ABS(D24)),0,(D40-D24)/ABS(D24))</f>
        <v>1.7688199835913198E-2</v>
      </c>
      <c r="E72" s="67">
        <f t="shared" si="13"/>
        <v>0</v>
      </c>
      <c r="F72" s="67">
        <f t="shared" si="13"/>
        <v>0</v>
      </c>
      <c r="G72" s="67">
        <f t="shared" si="13"/>
        <v>0</v>
      </c>
      <c r="H72" s="67">
        <f t="shared" si="13"/>
        <v>0</v>
      </c>
      <c r="I72" s="67">
        <f t="shared" si="13"/>
        <v>0</v>
      </c>
      <c r="J72" s="67">
        <f t="shared" si="13"/>
        <v>0</v>
      </c>
      <c r="K72" s="67">
        <f t="shared" si="13"/>
        <v>0</v>
      </c>
      <c r="L72" s="67">
        <f t="shared" si="13"/>
        <v>0</v>
      </c>
      <c r="M72" s="67">
        <f t="shared" si="13"/>
        <v>1.0178446802860485E-2</v>
      </c>
      <c r="N72" s="67">
        <f t="shared" si="13"/>
        <v>0</v>
      </c>
      <c r="O72" s="67">
        <f t="shared" si="13"/>
        <v>0</v>
      </c>
      <c r="P72" s="67">
        <f t="shared" si="13"/>
        <v>0</v>
      </c>
      <c r="Q72" s="67">
        <f t="shared" si="13"/>
        <v>5.6725215575958304E-3</v>
      </c>
      <c r="R72" s="40">
        <f>A72</f>
        <v>24</v>
      </c>
      <c r="S72" s="65"/>
      <c r="T72" s="65"/>
      <c r="U72" s="65"/>
      <c r="V72" s="65"/>
      <c r="W72" s="65"/>
      <c r="X72" s="65"/>
      <c r="Y72" s="65"/>
      <c r="Z72" s="65"/>
      <c r="AA72" s="65"/>
      <c r="AB72" s="65"/>
    </row>
    <row r="73" spans="1:28" x14ac:dyDescent="0.2"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</row>
    <row r="74" spans="1:28" s="14" customFormat="1" x14ac:dyDescent="0.2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</row>
    <row r="75" spans="1:28" s="14" customFormat="1" ht="10.5" thickBot="1" x14ac:dyDescent="0.25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</row>
    <row r="76" spans="1:28" s="14" customFormat="1" ht="15.5" x14ac:dyDescent="0.35">
      <c r="A76" s="68" t="s">
        <v>44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70"/>
    </row>
    <row r="77" spans="1:28" s="14" customFormat="1" ht="15.5" x14ac:dyDescent="0.35">
      <c r="A77" s="10" t="str">
        <f>A7</f>
        <v>Effective 1/1/2017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</row>
    <row r="78" spans="1:28" s="14" customFormat="1" x14ac:dyDescent="0.2">
      <c r="A78" s="29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4"/>
      <c r="S78" s="63"/>
      <c r="T78" s="63"/>
      <c r="U78" s="63"/>
      <c r="V78" s="63"/>
      <c r="W78" s="63"/>
      <c r="X78" s="63"/>
      <c r="Y78" s="63"/>
      <c r="Z78" s="63"/>
      <c r="AA78" s="63"/>
      <c r="AB78" s="63"/>
    </row>
    <row r="79" spans="1:28" s="14" customFormat="1" x14ac:dyDescent="0.2">
      <c r="A79" s="29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4"/>
      <c r="S79" s="63"/>
      <c r="T79" s="63"/>
      <c r="U79" s="63"/>
      <c r="V79" s="63"/>
      <c r="W79" s="63"/>
      <c r="X79" s="63"/>
      <c r="Y79" s="63"/>
      <c r="Z79" s="63"/>
      <c r="AA79" s="63"/>
      <c r="AB79" s="63"/>
    </row>
    <row r="80" spans="1:28" s="14" customFormat="1" ht="13" x14ac:dyDescent="0.3">
      <c r="A80" s="25">
        <v>1</v>
      </c>
      <c r="B80" s="18" t="s">
        <v>36</v>
      </c>
      <c r="C80" s="103">
        <f>C14</f>
        <v>7484292616.1647892</v>
      </c>
      <c r="D80" s="32">
        <v>570881988</v>
      </c>
      <c r="E80" s="32">
        <v>285919204</v>
      </c>
      <c r="F80" s="32">
        <v>79368365</v>
      </c>
      <c r="G80" s="32">
        <v>-3655319</v>
      </c>
      <c r="H80" s="32">
        <v>13570518</v>
      </c>
      <c r="I80" s="32">
        <v>2927308</v>
      </c>
      <c r="J80" s="32">
        <v>1418626</v>
      </c>
      <c r="K80" s="32">
        <v>150000000</v>
      </c>
      <c r="L80" s="32">
        <v>0</v>
      </c>
      <c r="M80" s="32">
        <f>SUM(D80:L80)</f>
        <v>1100430690</v>
      </c>
      <c r="N80" s="32">
        <v>31116274</v>
      </c>
      <c r="O80" s="32">
        <v>765850825</v>
      </c>
      <c r="P80" s="32">
        <v>0</v>
      </c>
      <c r="Q80" s="32">
        <f>SUM(M80:P80)</f>
        <v>1897397789</v>
      </c>
      <c r="R80" s="21">
        <f>A80</f>
        <v>1</v>
      </c>
      <c r="S80" s="71"/>
      <c r="U80" s="34"/>
      <c r="V80" s="35"/>
    </row>
    <row r="81" spans="1:28" s="14" customFormat="1" x14ac:dyDescent="0.2">
      <c r="A81" s="29"/>
      <c r="C81" s="106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4"/>
      <c r="S81" s="63"/>
      <c r="T81" s="63"/>
      <c r="U81" s="63"/>
      <c r="V81" s="63"/>
      <c r="W81" s="63"/>
      <c r="X81" s="63"/>
      <c r="Y81" s="63"/>
      <c r="Z81" s="63"/>
      <c r="AA81" s="63"/>
      <c r="AB81" s="63"/>
    </row>
    <row r="82" spans="1:28" s="14" customFormat="1" ht="13" x14ac:dyDescent="0.3">
      <c r="A82" s="25">
        <f>A80+1</f>
        <v>2</v>
      </c>
      <c r="B82" s="18" t="s">
        <v>41</v>
      </c>
      <c r="C82" s="103">
        <f>C24</f>
        <v>20368579857.43185</v>
      </c>
      <c r="D82" s="32">
        <f t="shared" ref="D82:Q82" si="14">SUM(D80,D16:D22)</f>
        <v>1301707365</v>
      </c>
      <c r="E82" s="32">
        <f t="shared" si="14"/>
        <v>606634513</v>
      </c>
      <c r="F82" s="32">
        <f t="shared" si="14"/>
        <v>219302680</v>
      </c>
      <c r="G82" s="32">
        <f t="shared" si="14"/>
        <v>-9963025</v>
      </c>
      <c r="H82" s="32">
        <f t="shared" si="14"/>
        <v>33188035</v>
      </c>
      <c r="I82" s="32">
        <f t="shared" si="14"/>
        <v>7159503</v>
      </c>
      <c r="J82" s="32">
        <f t="shared" si="14"/>
        <v>3313888</v>
      </c>
      <c r="K82" s="32">
        <f t="shared" si="14"/>
        <v>150000000</v>
      </c>
      <c r="L82" s="32">
        <f t="shared" si="14"/>
        <v>-3648485</v>
      </c>
      <c r="M82" s="32">
        <f t="shared" si="14"/>
        <v>2307694474</v>
      </c>
      <c r="N82" s="32">
        <f t="shared" si="14"/>
        <v>93526496</v>
      </c>
      <c r="O82" s="32">
        <f t="shared" si="14"/>
        <v>1703371045</v>
      </c>
      <c r="P82" s="32">
        <f t="shared" si="14"/>
        <v>0</v>
      </c>
      <c r="Q82" s="32">
        <f t="shared" si="14"/>
        <v>4104592015</v>
      </c>
      <c r="R82" s="21">
        <f>A82</f>
        <v>2</v>
      </c>
      <c r="S82" s="71"/>
      <c r="U82" s="34"/>
      <c r="V82" s="35"/>
    </row>
    <row r="83" spans="1:28" s="14" customFormat="1" x14ac:dyDescent="0.2">
      <c r="A83" s="29"/>
      <c r="C83" s="107"/>
      <c r="R83" s="30"/>
    </row>
    <row r="84" spans="1:28" s="14" customFormat="1" x14ac:dyDescent="0.2">
      <c r="A84" s="29"/>
      <c r="C84" s="108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5"/>
    </row>
    <row r="85" spans="1:28" s="14" customFormat="1" ht="15.5" x14ac:dyDescent="0.35">
      <c r="A85" s="10" t="s">
        <v>52</v>
      </c>
      <c r="B85" s="11"/>
      <c r="C85" s="109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2"/>
    </row>
    <row r="86" spans="1:28" s="14" customFormat="1" x14ac:dyDescent="0.2">
      <c r="A86" s="46"/>
      <c r="B86" s="9"/>
      <c r="C86" s="110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47"/>
      <c r="S86" s="9"/>
    </row>
    <row r="87" spans="1:28" s="14" customFormat="1" ht="13" x14ac:dyDescent="0.3">
      <c r="A87" s="29"/>
      <c r="B87" s="18"/>
      <c r="C87" s="105"/>
      <c r="D87" s="18"/>
      <c r="E87" s="18"/>
      <c r="F87" s="18"/>
      <c r="G87" s="18"/>
      <c r="R87" s="30"/>
      <c r="S87" s="18"/>
    </row>
    <row r="88" spans="1:28" s="14" customFormat="1" ht="13" x14ac:dyDescent="0.3">
      <c r="A88" s="25">
        <f>A82+1</f>
        <v>3</v>
      </c>
      <c r="B88" s="18" t="s">
        <v>36</v>
      </c>
      <c r="C88" s="103">
        <f>C30</f>
        <v>7484292616.1647892</v>
      </c>
      <c r="D88" s="32">
        <v>581984091</v>
      </c>
      <c r="E88" s="32">
        <v>285919204</v>
      </c>
      <c r="F88" s="32">
        <v>79368365</v>
      </c>
      <c r="G88" s="32">
        <v>-3655319</v>
      </c>
      <c r="H88" s="32">
        <v>13570518</v>
      </c>
      <c r="I88" s="32">
        <v>2927308</v>
      </c>
      <c r="J88" s="32">
        <v>1418626</v>
      </c>
      <c r="K88" s="32">
        <v>150000000</v>
      </c>
      <c r="L88" s="32">
        <v>0</v>
      </c>
      <c r="M88" s="32">
        <f>SUM(D88:L88)</f>
        <v>1111532793</v>
      </c>
      <c r="N88" s="32">
        <v>31116274</v>
      </c>
      <c r="O88" s="32">
        <v>765850825</v>
      </c>
      <c r="P88" s="32">
        <v>0</v>
      </c>
      <c r="Q88" s="32">
        <f>SUM(M88:P88)</f>
        <v>1908499892</v>
      </c>
      <c r="R88" s="21">
        <f>A88</f>
        <v>3</v>
      </c>
      <c r="S88" s="71"/>
      <c r="U88" s="48"/>
      <c r="V88" s="48"/>
    </row>
    <row r="89" spans="1:28" s="14" customFormat="1" x14ac:dyDescent="0.2">
      <c r="A89" s="29"/>
      <c r="C89" s="106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4"/>
      <c r="S89" s="63"/>
      <c r="T89" s="63"/>
      <c r="U89" s="63"/>
      <c r="V89" s="63"/>
      <c r="W89" s="63"/>
      <c r="X89" s="63"/>
      <c r="Y89" s="63"/>
      <c r="Z89" s="63"/>
      <c r="AA89" s="63"/>
      <c r="AB89" s="63"/>
    </row>
    <row r="90" spans="1:28" s="14" customFormat="1" ht="13" x14ac:dyDescent="0.3">
      <c r="A90" s="25">
        <f>A88+1</f>
        <v>4</v>
      </c>
      <c r="B90" s="18" t="s">
        <v>41</v>
      </c>
      <c r="C90" s="103">
        <f>C40</f>
        <v>20368579857.43185</v>
      </c>
      <c r="D90" s="32">
        <f t="shared" ref="D90:J90" si="15">SUM(D88,D32:D38)</f>
        <v>1324732225</v>
      </c>
      <c r="E90" s="32">
        <f t="shared" si="15"/>
        <v>606634513</v>
      </c>
      <c r="F90" s="32">
        <f t="shared" si="15"/>
        <v>219302680</v>
      </c>
      <c r="G90" s="32">
        <f t="shared" si="15"/>
        <v>-9963025</v>
      </c>
      <c r="H90" s="32">
        <f t="shared" si="15"/>
        <v>33188035</v>
      </c>
      <c r="I90" s="32">
        <f t="shared" si="15"/>
        <v>7159503</v>
      </c>
      <c r="J90" s="32">
        <f t="shared" si="15"/>
        <v>3313888</v>
      </c>
      <c r="K90" s="32">
        <f>SUM(K88,K32:K38)</f>
        <v>150000000</v>
      </c>
      <c r="L90" s="32">
        <f t="shared" ref="L90:Q90" si="16">SUM(L88,L32:L38)</f>
        <v>-3648485</v>
      </c>
      <c r="M90" s="32">
        <f t="shared" si="16"/>
        <v>2330719334</v>
      </c>
      <c r="N90" s="32">
        <f t="shared" si="16"/>
        <v>93526496</v>
      </c>
      <c r="O90" s="32">
        <f t="shared" si="16"/>
        <v>1703371045</v>
      </c>
      <c r="P90" s="32">
        <f t="shared" si="16"/>
        <v>0</v>
      </c>
      <c r="Q90" s="32">
        <f t="shared" si="16"/>
        <v>4127616875</v>
      </c>
      <c r="R90" s="21">
        <f>A90</f>
        <v>4</v>
      </c>
      <c r="S90" s="71"/>
      <c r="U90" s="48"/>
      <c r="V90" s="48"/>
    </row>
    <row r="91" spans="1:28" ht="13" x14ac:dyDescent="0.3">
      <c r="A91" s="29"/>
      <c r="B91" s="14"/>
      <c r="C91" s="108"/>
      <c r="D91" s="5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5"/>
    </row>
    <row r="92" spans="1:28" ht="13" x14ac:dyDescent="0.3">
      <c r="A92" s="29"/>
      <c r="B92" s="14"/>
      <c r="C92" s="108"/>
      <c r="D92" s="5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5"/>
    </row>
    <row r="93" spans="1:28" ht="15.5" x14ac:dyDescent="0.35">
      <c r="A93" s="10" t="s">
        <v>42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/>
    </row>
    <row r="94" spans="1:28" ht="13" x14ac:dyDescent="0.3">
      <c r="A94" s="13"/>
      <c r="B94" s="14"/>
      <c r="C94" s="14"/>
      <c r="D94" s="15"/>
      <c r="E94" s="9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4"/>
      <c r="R94" s="30"/>
    </row>
    <row r="95" spans="1:28" ht="13" x14ac:dyDescent="0.3">
      <c r="A95" s="29"/>
      <c r="B95" s="18"/>
      <c r="C95" s="18"/>
      <c r="D95" s="18"/>
      <c r="E95" s="18"/>
      <c r="F95" s="18"/>
      <c r="G95" s="18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30"/>
    </row>
    <row r="96" spans="1:28" ht="13" x14ac:dyDescent="0.3">
      <c r="A96" s="25">
        <f>A90+1</f>
        <v>5</v>
      </c>
      <c r="B96" s="18" t="s">
        <v>36</v>
      </c>
      <c r="C96" s="55"/>
      <c r="D96" s="32">
        <f>ROUND(D88-D80,0)</f>
        <v>11102103</v>
      </c>
      <c r="E96" s="32">
        <f>ROUND(E88-E80,0)</f>
        <v>0</v>
      </c>
      <c r="F96" s="32">
        <f t="shared" ref="F96:Q96" si="17">ROUND(F88-F80,0)</f>
        <v>0</v>
      </c>
      <c r="G96" s="32">
        <f t="shared" si="17"/>
        <v>0</v>
      </c>
      <c r="H96" s="32">
        <f t="shared" si="17"/>
        <v>0</v>
      </c>
      <c r="I96" s="32">
        <f t="shared" si="17"/>
        <v>0</v>
      </c>
      <c r="J96" s="32">
        <f t="shared" si="17"/>
        <v>0</v>
      </c>
      <c r="K96" s="32">
        <f t="shared" si="17"/>
        <v>0</v>
      </c>
      <c r="L96" s="32">
        <f t="shared" si="17"/>
        <v>0</v>
      </c>
      <c r="M96" s="32">
        <f t="shared" si="17"/>
        <v>11102103</v>
      </c>
      <c r="N96" s="32">
        <f t="shared" si="17"/>
        <v>0</v>
      </c>
      <c r="O96" s="32">
        <f t="shared" si="17"/>
        <v>0</v>
      </c>
      <c r="P96" s="32">
        <f t="shared" si="17"/>
        <v>0</v>
      </c>
      <c r="Q96" s="32">
        <f t="shared" si="17"/>
        <v>11102103</v>
      </c>
      <c r="R96" s="21">
        <f>A96</f>
        <v>5</v>
      </c>
    </row>
    <row r="97" spans="1:28" x14ac:dyDescent="0.2">
      <c r="A97" s="2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30"/>
    </row>
    <row r="98" spans="1:28" s="14" customFormat="1" ht="13" x14ac:dyDescent="0.3">
      <c r="A98" s="25">
        <f>A96+1</f>
        <v>6</v>
      </c>
      <c r="B98" s="18" t="s">
        <v>41</v>
      </c>
      <c r="C98" s="55"/>
      <c r="D98" s="32">
        <f>ROUND(D90-D82,0)</f>
        <v>23024860</v>
      </c>
      <c r="E98" s="32">
        <f t="shared" ref="E98:Q98" si="18">ROUND(E90-E82,0)</f>
        <v>0</v>
      </c>
      <c r="F98" s="32">
        <f t="shared" si="18"/>
        <v>0</v>
      </c>
      <c r="G98" s="32">
        <f t="shared" si="18"/>
        <v>0</v>
      </c>
      <c r="H98" s="32">
        <f t="shared" si="18"/>
        <v>0</v>
      </c>
      <c r="I98" s="32">
        <f t="shared" si="18"/>
        <v>0</v>
      </c>
      <c r="J98" s="32">
        <f t="shared" si="18"/>
        <v>0</v>
      </c>
      <c r="K98" s="32">
        <f t="shared" si="18"/>
        <v>0</v>
      </c>
      <c r="L98" s="32">
        <f t="shared" si="18"/>
        <v>0</v>
      </c>
      <c r="M98" s="32">
        <f t="shared" si="18"/>
        <v>23024860</v>
      </c>
      <c r="N98" s="32">
        <f t="shared" si="18"/>
        <v>0</v>
      </c>
      <c r="O98" s="32">
        <f t="shared" si="18"/>
        <v>0</v>
      </c>
      <c r="P98" s="32">
        <f t="shared" si="18"/>
        <v>0</v>
      </c>
      <c r="Q98" s="32">
        <f t="shared" si="18"/>
        <v>23024860</v>
      </c>
      <c r="R98" s="21">
        <f>A98</f>
        <v>6</v>
      </c>
    </row>
    <row r="99" spans="1:28" ht="13" x14ac:dyDescent="0.3">
      <c r="A99" s="25"/>
      <c r="B99" s="18"/>
      <c r="C99" s="61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21"/>
    </row>
    <row r="100" spans="1:28" ht="13" x14ac:dyDescent="0.3">
      <c r="A100" s="25"/>
      <c r="B100" s="18"/>
      <c r="C100" s="61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21"/>
    </row>
    <row r="101" spans="1:28" ht="15.5" x14ac:dyDescent="0.35">
      <c r="A101" s="10" t="s">
        <v>43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/>
    </row>
    <row r="102" spans="1:28" ht="13" x14ac:dyDescent="0.3">
      <c r="A102" s="13"/>
      <c r="B102" s="14"/>
      <c r="C102" s="14"/>
      <c r="D102" s="15"/>
      <c r="E102" s="9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4"/>
      <c r="R102" s="30"/>
    </row>
    <row r="103" spans="1:28" ht="13" x14ac:dyDescent="0.3">
      <c r="A103" s="29"/>
      <c r="B103" s="18"/>
      <c r="C103" s="18"/>
      <c r="D103" s="18"/>
      <c r="E103" s="18"/>
      <c r="F103" s="18"/>
      <c r="G103" s="1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</row>
    <row r="104" spans="1:28" ht="13" x14ac:dyDescent="0.3">
      <c r="A104" s="25">
        <f>A98+1</f>
        <v>7</v>
      </c>
      <c r="B104" s="18" t="s">
        <v>36</v>
      </c>
      <c r="C104" s="55"/>
      <c r="D104" s="66">
        <f t="shared" ref="D104:Q104" si="19">IF(ISERROR((D88-D80)/ABS(D80)),0,(D88-D80)/ABS(D80))</f>
        <v>1.9447281983610246E-2</v>
      </c>
      <c r="E104" s="66">
        <f t="shared" si="19"/>
        <v>0</v>
      </c>
      <c r="F104" s="66">
        <f t="shared" si="19"/>
        <v>0</v>
      </c>
      <c r="G104" s="66">
        <f t="shared" si="19"/>
        <v>0</v>
      </c>
      <c r="H104" s="66">
        <f t="shared" si="19"/>
        <v>0</v>
      </c>
      <c r="I104" s="66">
        <f t="shared" si="19"/>
        <v>0</v>
      </c>
      <c r="J104" s="66">
        <f t="shared" si="19"/>
        <v>0</v>
      </c>
      <c r="K104" s="66">
        <f t="shared" si="19"/>
        <v>0</v>
      </c>
      <c r="L104" s="66">
        <f t="shared" si="19"/>
        <v>0</v>
      </c>
      <c r="M104" s="66">
        <f t="shared" si="19"/>
        <v>1.0088870749324521E-2</v>
      </c>
      <c r="N104" s="66">
        <f t="shared" si="19"/>
        <v>0</v>
      </c>
      <c r="O104" s="66">
        <f t="shared" si="19"/>
        <v>0</v>
      </c>
      <c r="P104" s="66">
        <f t="shared" si="19"/>
        <v>0</v>
      </c>
      <c r="Q104" s="66">
        <f t="shared" si="19"/>
        <v>5.8512258548858252E-3</v>
      </c>
      <c r="R104" s="21">
        <f>A104</f>
        <v>7</v>
      </c>
      <c r="S104" s="65"/>
      <c r="T104" s="65"/>
      <c r="U104" s="65"/>
      <c r="V104" s="65"/>
      <c r="W104" s="65"/>
      <c r="X104" s="65"/>
      <c r="Y104" s="65"/>
      <c r="Z104" s="65"/>
      <c r="AA104" s="65"/>
      <c r="AB104" s="65"/>
    </row>
    <row r="105" spans="1:28" x14ac:dyDescent="0.2">
      <c r="A105" s="29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30"/>
    </row>
    <row r="106" spans="1:28" ht="13.5" thickBot="1" x14ac:dyDescent="0.35">
      <c r="A106" s="38">
        <f>A104+1</f>
        <v>8</v>
      </c>
      <c r="B106" s="39" t="s">
        <v>41</v>
      </c>
      <c r="C106" s="59"/>
      <c r="D106" s="67">
        <f t="shared" ref="D106:Q106" si="20">IF(ISERROR((D90-D82)/ABS(D82)),0,(D90-D82)/ABS(D82))</f>
        <v>1.7688199835913198E-2</v>
      </c>
      <c r="E106" s="67">
        <f t="shared" si="20"/>
        <v>0</v>
      </c>
      <c r="F106" s="67">
        <f t="shared" si="20"/>
        <v>0</v>
      </c>
      <c r="G106" s="67">
        <f t="shared" si="20"/>
        <v>0</v>
      </c>
      <c r="H106" s="67">
        <f t="shared" si="20"/>
        <v>0</v>
      </c>
      <c r="I106" s="67">
        <f t="shared" si="20"/>
        <v>0</v>
      </c>
      <c r="J106" s="67">
        <f t="shared" si="20"/>
        <v>0</v>
      </c>
      <c r="K106" s="67">
        <f t="shared" si="20"/>
        <v>0</v>
      </c>
      <c r="L106" s="67">
        <f t="shared" si="20"/>
        <v>0</v>
      </c>
      <c r="M106" s="67">
        <f t="shared" si="20"/>
        <v>9.977429967187243E-3</v>
      </c>
      <c r="N106" s="67">
        <f t="shared" si="20"/>
        <v>0</v>
      </c>
      <c r="O106" s="67">
        <f t="shared" si="20"/>
        <v>0</v>
      </c>
      <c r="P106" s="67">
        <f t="shared" si="20"/>
        <v>0</v>
      </c>
      <c r="Q106" s="67">
        <f t="shared" si="20"/>
        <v>5.6095368104447279E-3</v>
      </c>
      <c r="R106" s="40">
        <f>A106</f>
        <v>8</v>
      </c>
      <c r="S106" s="65"/>
      <c r="T106" s="65"/>
      <c r="U106" s="65"/>
      <c r="V106" s="65"/>
      <c r="W106" s="65"/>
      <c r="X106" s="65"/>
      <c r="Y106" s="65"/>
      <c r="Z106" s="65"/>
      <c r="AA106" s="65"/>
      <c r="AB106" s="65"/>
    </row>
  </sheetData>
  <mergeCells count="1">
    <mergeCell ref="U13:V13"/>
  </mergeCells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106"/>
  <sheetViews>
    <sheetView zoomScale="70" zoomScaleNormal="70" workbookViewId="0">
      <selection activeCell="D4" sqref="D4"/>
    </sheetView>
  </sheetViews>
  <sheetFormatPr defaultColWidth="9.33203125" defaultRowHeight="15.5" x14ac:dyDescent="0.35"/>
  <cols>
    <col min="1" max="1" width="7.33203125" style="3" bestFit="1" customWidth="1"/>
    <col min="2" max="2" width="22.109375" style="3" bestFit="1" customWidth="1"/>
    <col min="3" max="3" width="24.77734375" style="3" bestFit="1" customWidth="1"/>
    <col min="4" max="4" width="18.109375" style="3" bestFit="1" customWidth="1"/>
    <col min="5" max="5" width="19.6640625" style="3" bestFit="1" customWidth="1"/>
    <col min="6" max="6" width="20.109375" style="3" bestFit="1" customWidth="1"/>
    <col min="7" max="7" width="16.77734375" style="3" bestFit="1" customWidth="1"/>
    <col min="8" max="8" width="21.44140625" style="3" bestFit="1" customWidth="1"/>
    <col min="9" max="9" width="21.44140625" style="3" customWidth="1"/>
    <col min="10" max="10" width="17.33203125" style="3" bestFit="1" customWidth="1"/>
    <col min="11" max="11" width="16" style="3" bestFit="1" customWidth="1"/>
    <col min="12" max="12" width="16" style="3" customWidth="1"/>
    <col min="13" max="13" width="16.33203125" style="3" bestFit="1" customWidth="1"/>
    <col min="14" max="14" width="14.33203125" style="3" bestFit="1" customWidth="1"/>
    <col min="15" max="15" width="17.109375" style="3" bestFit="1" customWidth="1"/>
    <col min="16" max="16" width="17.109375" style="3" customWidth="1"/>
    <col min="17" max="17" width="14.33203125" style="3" bestFit="1" customWidth="1"/>
    <col min="18" max="18" width="7.33203125" style="3" bestFit="1" customWidth="1"/>
    <col min="19" max="19" width="9.33203125" style="3"/>
    <col min="20" max="20" width="15.77734375" style="3" customWidth="1"/>
    <col min="21" max="21" width="16.33203125" style="72" bestFit="1" customWidth="1"/>
    <col min="22" max="22" width="9.33203125" style="3"/>
    <col min="23" max="23" width="12.44140625" style="3" bestFit="1" customWidth="1"/>
    <col min="24" max="16384" width="9.33203125" style="3"/>
  </cols>
  <sheetData>
    <row r="1" spans="1:21" x14ac:dyDescent="0.35">
      <c r="A1" s="1" t="s">
        <v>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21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"/>
    </row>
    <row r="3" spans="1:21" x14ac:dyDescent="0.3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/>
    </row>
    <row r="4" spans="1:21" ht="16" thickBot="1" x14ac:dyDescent="0.4">
      <c r="A4" s="5"/>
      <c r="B4" s="111"/>
      <c r="C4" s="111"/>
      <c r="D4" s="111"/>
      <c r="E4" s="111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1" x14ac:dyDescent="0.35">
      <c r="A5" s="68"/>
      <c r="B5" s="69"/>
      <c r="C5" s="69"/>
      <c r="D5" s="11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70"/>
      <c r="S5" s="4"/>
    </row>
    <row r="6" spans="1:21" x14ac:dyDescent="0.35">
      <c r="A6" s="10" t="s">
        <v>45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</row>
    <row r="7" spans="1:21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</row>
    <row r="8" spans="1:21" ht="12.75" customHeight="1" x14ac:dyDescent="0.35">
      <c r="A8" s="13"/>
      <c r="B8" s="14"/>
      <c r="C8" s="14"/>
      <c r="D8" s="15"/>
      <c r="E8" s="9"/>
      <c r="F8" s="15"/>
      <c r="G8" s="15"/>
      <c r="H8" s="15"/>
      <c r="I8" s="15"/>
      <c r="J8" s="15"/>
      <c r="K8" s="15"/>
      <c r="L8" s="15"/>
      <c r="N8" s="15"/>
      <c r="P8" s="15"/>
      <c r="Q8" s="15"/>
      <c r="R8" s="16"/>
      <c r="S8" s="17"/>
      <c r="T8" s="17"/>
      <c r="U8" s="1"/>
    </row>
    <row r="9" spans="1:21" ht="12.75" customHeight="1" x14ac:dyDescent="0.35">
      <c r="A9" s="13"/>
      <c r="B9" s="18"/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19" t="s">
        <v>6</v>
      </c>
      <c r="I9" s="19"/>
      <c r="J9" s="19" t="s">
        <v>7</v>
      </c>
      <c r="K9" s="19" t="s">
        <v>8</v>
      </c>
      <c r="L9" s="19" t="s">
        <v>9</v>
      </c>
      <c r="M9" s="19" t="s">
        <v>10</v>
      </c>
      <c r="N9" s="19" t="s">
        <v>11</v>
      </c>
      <c r="O9" s="19" t="s">
        <v>12</v>
      </c>
      <c r="P9" s="19" t="s">
        <v>13</v>
      </c>
      <c r="Q9" s="19" t="s">
        <v>14</v>
      </c>
      <c r="R9" s="21"/>
      <c r="S9" s="22"/>
    </row>
    <row r="10" spans="1:21" ht="12.75" customHeight="1" x14ac:dyDescent="0.35">
      <c r="A10" s="13"/>
      <c r="B10" s="18"/>
      <c r="C10" s="19" t="s">
        <v>15</v>
      </c>
      <c r="D10" s="20" t="s">
        <v>16</v>
      </c>
      <c r="E10" s="20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19" t="s">
        <v>22</v>
      </c>
      <c r="K10" s="19" t="s">
        <v>23</v>
      </c>
      <c r="L10" s="19" t="s">
        <v>24</v>
      </c>
      <c r="M10" s="19" t="s">
        <v>25</v>
      </c>
      <c r="N10" s="19" t="s">
        <v>26</v>
      </c>
      <c r="O10" s="19" t="s">
        <v>27</v>
      </c>
      <c r="P10" s="19" t="s">
        <v>28</v>
      </c>
      <c r="Q10" s="19" t="s">
        <v>29</v>
      </c>
      <c r="R10" s="21"/>
      <c r="S10" s="22"/>
      <c r="T10" s="73"/>
    </row>
    <row r="11" spans="1:21" ht="12.75" customHeight="1" x14ac:dyDescent="0.35">
      <c r="A11" s="25" t="s">
        <v>30</v>
      </c>
      <c r="B11" s="18"/>
      <c r="C11" s="19" t="s">
        <v>31</v>
      </c>
      <c r="D11" s="19" t="s">
        <v>46</v>
      </c>
      <c r="E11" s="19" t="s">
        <v>46</v>
      </c>
      <c r="F11" s="19" t="s">
        <v>46</v>
      </c>
      <c r="G11" s="19" t="s">
        <v>46</v>
      </c>
      <c r="H11" s="19" t="s">
        <v>46</v>
      </c>
      <c r="I11" s="19" t="s">
        <v>46</v>
      </c>
      <c r="J11" s="19" t="s">
        <v>46</v>
      </c>
      <c r="K11" s="19" t="s">
        <v>46</v>
      </c>
      <c r="L11" s="19" t="s">
        <v>46</v>
      </c>
      <c r="M11" s="19" t="s">
        <v>46</v>
      </c>
      <c r="N11" s="19" t="s">
        <v>46</v>
      </c>
      <c r="O11" s="19" t="s">
        <v>46</v>
      </c>
      <c r="P11" s="19" t="s">
        <v>32</v>
      </c>
      <c r="Q11" s="19" t="s">
        <v>46</v>
      </c>
      <c r="R11" s="21" t="s">
        <v>30</v>
      </c>
    </row>
    <row r="12" spans="1:21" x14ac:dyDescent="0.35">
      <c r="A12" s="26" t="s">
        <v>33</v>
      </c>
      <c r="B12" s="18"/>
      <c r="C12" s="19" t="s">
        <v>34</v>
      </c>
      <c r="D12" s="19" t="s">
        <v>47</v>
      </c>
      <c r="E12" s="19" t="s">
        <v>47</v>
      </c>
      <c r="F12" s="19" t="s">
        <v>47</v>
      </c>
      <c r="G12" s="19" t="s">
        <v>47</v>
      </c>
      <c r="H12" s="19" t="s">
        <v>47</v>
      </c>
      <c r="I12" s="19" t="s">
        <v>47</v>
      </c>
      <c r="J12" s="19" t="s">
        <v>47</v>
      </c>
      <c r="K12" s="19" t="s">
        <v>47</v>
      </c>
      <c r="L12" s="19" t="s">
        <v>47</v>
      </c>
      <c r="M12" s="19" t="s">
        <v>47</v>
      </c>
      <c r="N12" s="19" t="s">
        <v>47</v>
      </c>
      <c r="O12" s="19" t="s">
        <v>47</v>
      </c>
      <c r="P12" s="19" t="s">
        <v>47</v>
      </c>
      <c r="Q12" s="19" t="s">
        <v>47</v>
      </c>
      <c r="R12" s="27" t="s">
        <v>33</v>
      </c>
    </row>
    <row r="13" spans="1:21" x14ac:dyDescent="0.35">
      <c r="A13" s="29"/>
      <c r="B13" s="18"/>
      <c r="C13" s="18"/>
      <c r="D13" s="18"/>
      <c r="E13" s="18"/>
      <c r="F13" s="18"/>
      <c r="G13" s="18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0"/>
    </row>
    <row r="14" spans="1:21" ht="12.75" customHeight="1" x14ac:dyDescent="0.35">
      <c r="A14" s="25">
        <v>1</v>
      </c>
      <c r="B14" s="18" t="s">
        <v>36</v>
      </c>
      <c r="C14" s="103">
        <v>7484292616.1647892</v>
      </c>
      <c r="D14" s="62">
        <f>ROUND('Class Avg Rev Adj'!D14/$C14*100,3)</f>
        <v>7.6280000000000001</v>
      </c>
      <c r="E14" s="62">
        <f>ROUND('Class Avg Rev Adj'!E14/$C14*100,3)</f>
        <v>3.82</v>
      </c>
      <c r="F14" s="62">
        <f>ROUND('Class Avg Rev Adj'!F14/$C14*100,3)</f>
        <v>1.06</v>
      </c>
      <c r="G14" s="62">
        <f>ROUND('Class Avg Rev Adj'!G14/$C14*100,3)</f>
        <v>-4.9000000000000002E-2</v>
      </c>
      <c r="H14" s="62">
        <f>ROUND('Class Avg Rev Adj'!H14/$C14*100,3)</f>
        <v>0.18099999999999999</v>
      </c>
      <c r="I14" s="62">
        <f>ROUND('Class Avg Rev Adj'!I14/$C14*100,3)</f>
        <v>3.9E-2</v>
      </c>
      <c r="J14" s="62">
        <f>ROUND('Class Avg Rev Adj'!J14/$C14*100,3)</f>
        <v>1.9E-2</v>
      </c>
      <c r="K14" s="62">
        <f>ROUND('Class Avg Rev Adj'!K14/$C14*100,3)</f>
        <v>2.004</v>
      </c>
      <c r="L14" s="62">
        <f>ROUND('Class Avg Rev Adj'!L14/$C14*100,3)</f>
        <v>-0.60899999999999999</v>
      </c>
      <c r="M14" s="62">
        <f>ROUND(SUM(D14:L14),3)</f>
        <v>14.093</v>
      </c>
      <c r="N14" s="62">
        <f>ROUND('Class Avg Rev Adj'!N14/$C14*100,3)</f>
        <v>0.41599999999999998</v>
      </c>
      <c r="O14" s="62">
        <v>10.387</v>
      </c>
      <c r="P14" s="62">
        <v>0</v>
      </c>
      <c r="Q14" s="62">
        <f>ROUND(SUM(M14:P14),3)</f>
        <v>24.896000000000001</v>
      </c>
      <c r="R14" s="21">
        <f>A14</f>
        <v>1</v>
      </c>
      <c r="S14" s="74"/>
      <c r="T14" s="53"/>
      <c r="U14" s="75"/>
    </row>
    <row r="15" spans="1:21" ht="12.75" customHeight="1" x14ac:dyDescent="0.35">
      <c r="A15" s="25"/>
      <c r="B15" s="18"/>
      <c r="C15" s="103"/>
      <c r="D15" s="62"/>
      <c r="E15" s="62"/>
      <c r="F15" s="62"/>
      <c r="G15" s="62"/>
      <c r="H15" s="62"/>
      <c r="I15" s="62"/>
      <c r="J15" s="62"/>
      <c r="K15" s="62"/>
      <c r="L15" s="62"/>
      <c r="M15" s="32"/>
      <c r="N15" s="62"/>
      <c r="O15" s="62"/>
      <c r="P15" s="62"/>
      <c r="Q15" s="32"/>
      <c r="R15" s="21"/>
      <c r="T15" s="51"/>
    </row>
    <row r="16" spans="1:21" ht="12.75" customHeight="1" x14ac:dyDescent="0.35">
      <c r="A16" s="25">
        <v>2</v>
      </c>
      <c r="B16" s="18" t="s">
        <v>37</v>
      </c>
      <c r="C16" s="103">
        <v>2044696147.4340549</v>
      </c>
      <c r="D16" s="62">
        <f>ROUND('Class Avg Rev Adj'!D16/$C16*100,3)</f>
        <v>8.5760000000000005</v>
      </c>
      <c r="E16" s="62">
        <f>ROUND('Class Avg Rev Adj'!E16/$C16*100,3)</f>
        <v>2.6739999999999999</v>
      </c>
      <c r="F16" s="62">
        <f>ROUND('Class Avg Rev Adj'!F16/$C16*100,3)</f>
        <v>1.395</v>
      </c>
      <c r="G16" s="62">
        <f>ROUND('Class Avg Rev Adj'!G16/$C16*100,3)</f>
        <v>-4.9000000000000002E-2</v>
      </c>
      <c r="H16" s="62">
        <f>ROUND('Class Avg Rev Adj'!H16/$C16*100,3)</f>
        <v>0.188</v>
      </c>
      <c r="I16" s="62">
        <f>ROUND('Class Avg Rev Adj'!I16/$C16*100,3)</f>
        <v>0.04</v>
      </c>
      <c r="J16" s="62">
        <f>ROUND('Class Avg Rev Adj'!J16/$C16*100,3)</f>
        <v>1.4999999999999999E-2</v>
      </c>
      <c r="K16" s="62">
        <f>ROUND('Class Avg Rev Adj'!K16/$C16*100,3)</f>
        <v>0</v>
      </c>
      <c r="L16" s="62">
        <f>ROUND('Class Avg Rev Adj'!L16/$C16*100,3)</f>
        <v>-0.14299999999999999</v>
      </c>
      <c r="M16" s="62">
        <f>ROUND(SUM(D16:L16),3)</f>
        <v>12.696</v>
      </c>
      <c r="N16" s="62">
        <f>ROUND('Class Avg Rev Adj'!N16/$C16*100,3)</f>
        <v>0.54300000000000004</v>
      </c>
      <c r="O16" s="62">
        <v>10.16</v>
      </c>
      <c r="P16" s="62">
        <v>0</v>
      </c>
      <c r="Q16" s="62">
        <f>ROUND(SUM(M16:P16),3)</f>
        <v>23.399000000000001</v>
      </c>
      <c r="R16" s="21">
        <f>A16</f>
        <v>2</v>
      </c>
      <c r="S16" s="74"/>
      <c r="T16" s="53"/>
      <c r="U16" s="75"/>
    </row>
    <row r="17" spans="1:23" ht="12.75" customHeight="1" x14ac:dyDescent="0.35">
      <c r="A17" s="25"/>
      <c r="B17" s="18"/>
      <c r="C17" s="10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1"/>
      <c r="T17" s="51"/>
      <c r="U17" s="75"/>
    </row>
    <row r="18" spans="1:23" ht="12.75" customHeight="1" x14ac:dyDescent="0.35">
      <c r="A18" s="25">
        <v>3</v>
      </c>
      <c r="B18" s="37" t="s">
        <v>38</v>
      </c>
      <c r="C18" s="103">
        <v>10402700261.505287</v>
      </c>
      <c r="D18" s="62">
        <f>ROUND('Class Avg Rev Adj'!D18/$C18*100,3)</f>
        <v>5.0670000000000002</v>
      </c>
      <c r="E18" s="62">
        <f>ROUND('Class Avg Rev Adj'!E18/$C18*100,3)</f>
        <v>2.484</v>
      </c>
      <c r="F18" s="62">
        <f>ROUND('Class Avg Rev Adj'!F18/$C18*100,3)</f>
        <v>1.0289999999999999</v>
      </c>
      <c r="G18" s="62">
        <f>ROUND('Class Avg Rev Adj'!G18/$C18*100,3)</f>
        <v>-4.9000000000000002E-2</v>
      </c>
      <c r="H18" s="62">
        <f>ROUND('Class Avg Rev Adj'!H18/$C18*100,3)</f>
        <v>0.14799999999999999</v>
      </c>
      <c r="I18" s="62">
        <f>ROUND('Class Avg Rev Adj'!I18/$C18*100,3)</f>
        <v>3.1E-2</v>
      </c>
      <c r="J18" s="62">
        <f>ROUND('Class Avg Rev Adj'!J18/$C18*100,3)</f>
        <v>1.4999999999999999E-2</v>
      </c>
      <c r="K18" s="62">
        <f>ROUND('Class Avg Rev Adj'!K18/$C18*100,3)</f>
        <v>0</v>
      </c>
      <c r="L18" s="62">
        <f>ROUND('Class Avg Rev Adj'!L18/$C18*100,3)</f>
        <v>-6.0000000000000001E-3</v>
      </c>
      <c r="M18" s="62">
        <f>ROUND(SUM(D18:L18),3)</f>
        <v>8.7189999999999994</v>
      </c>
      <c r="N18" s="62">
        <f>ROUND('Class Avg Rev Adj'!N18/$C18*100,3)</f>
        <v>0.47199999999999998</v>
      </c>
      <c r="O18" s="62">
        <v>10.183</v>
      </c>
      <c r="P18" s="62">
        <v>0</v>
      </c>
      <c r="Q18" s="62">
        <f>ROUND(SUM(M18:P18),3)</f>
        <v>19.373999999999999</v>
      </c>
      <c r="R18" s="21">
        <f>A18</f>
        <v>3</v>
      </c>
      <c r="S18" s="74"/>
      <c r="T18" s="53"/>
      <c r="U18" s="75"/>
    </row>
    <row r="19" spans="1:23" ht="12.75" customHeight="1" x14ac:dyDescent="0.35">
      <c r="A19" s="25"/>
      <c r="B19" s="18"/>
      <c r="C19" s="10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21"/>
      <c r="T19" s="51"/>
    </row>
    <row r="20" spans="1:23" ht="12.75" customHeight="1" x14ac:dyDescent="0.35">
      <c r="A20" s="25">
        <v>4</v>
      </c>
      <c r="B20" s="18" t="s">
        <v>39</v>
      </c>
      <c r="C20" s="103">
        <v>333239511.40185642</v>
      </c>
      <c r="D20" s="62">
        <f>ROUND('Class Avg Rev Adj'!D20/$C20*100,3)</f>
        <v>5.5869999999999997</v>
      </c>
      <c r="E20" s="62">
        <f>ROUND('Class Avg Rev Adj'!E20/$C20*100,3)</f>
        <v>1.613</v>
      </c>
      <c r="F20" s="62">
        <f>ROUND('Class Avg Rev Adj'!F20/$C20*100,3)</f>
        <v>1.1080000000000001</v>
      </c>
      <c r="G20" s="62">
        <f>ROUND('Class Avg Rev Adj'!G20/$C20*100,3)</f>
        <v>-4.9000000000000002E-2</v>
      </c>
      <c r="H20" s="62">
        <f>ROUND('Class Avg Rev Adj'!H20/$C20*100,3)</f>
        <v>0.10199999999999999</v>
      </c>
      <c r="I20" s="62">
        <f>ROUND('Class Avg Rev Adj'!I20/$C20*100,3)</f>
        <v>3.4000000000000002E-2</v>
      </c>
      <c r="J20" s="62">
        <f>ROUND('Class Avg Rev Adj'!J20/$C20*100,3)</f>
        <v>1.0999999999999999E-2</v>
      </c>
      <c r="K20" s="62">
        <f>ROUND('Class Avg Rev Adj'!K20/$C20*100,3)</f>
        <v>0</v>
      </c>
      <c r="L20" s="62">
        <f>ROUND('Class Avg Rev Adj'!L20/$C20*100,3)</f>
        <v>-1.7000000000000001E-2</v>
      </c>
      <c r="M20" s="62">
        <f>ROUND(SUM(D20:L20),3)</f>
        <v>8.3889999999999993</v>
      </c>
      <c r="N20" s="62">
        <f>ROUND('Class Avg Rev Adj'!N20/$C20*100,3)</f>
        <v>0.503</v>
      </c>
      <c r="O20" s="62">
        <v>8.4969999999999999</v>
      </c>
      <c r="P20" s="62">
        <v>0</v>
      </c>
      <c r="Q20" s="62">
        <f>ROUND(SUM(M20:P20),3)</f>
        <v>17.388999999999999</v>
      </c>
      <c r="R20" s="21">
        <f>A20</f>
        <v>4</v>
      </c>
      <c r="S20" s="74"/>
      <c r="T20" s="53"/>
      <c r="U20" s="75"/>
    </row>
    <row r="21" spans="1:23" ht="12.75" customHeight="1" x14ac:dyDescent="0.35">
      <c r="A21" s="25"/>
      <c r="B21" s="18"/>
      <c r="C21" s="10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1"/>
      <c r="T21" s="51"/>
    </row>
    <row r="22" spans="1:23" ht="12.75" customHeight="1" x14ac:dyDescent="0.35">
      <c r="A22" s="25">
        <v>5</v>
      </c>
      <c r="B22" s="18" t="s">
        <v>40</v>
      </c>
      <c r="C22" s="103">
        <v>103651320.92586017</v>
      </c>
      <c r="D22" s="62">
        <f>ROUND('Class Avg Rev Adj'!D22/$C22*100,3)</f>
        <v>9.3680000000000003</v>
      </c>
      <c r="E22" s="62">
        <f>ROUND('Class Avg Rev Adj'!E22/$C22*100,3)</f>
        <v>2.1509999999999998</v>
      </c>
      <c r="F22" s="62">
        <f>ROUND('Class Avg Rev Adj'!F22/$C22*100,3)</f>
        <v>0.65</v>
      </c>
      <c r="G22" s="62">
        <f>ROUND('Class Avg Rev Adj'!G22/$C22*100,3)</f>
        <v>-4.9000000000000002E-2</v>
      </c>
      <c r="H22" s="62">
        <f>ROUND('Class Avg Rev Adj'!H22/$C22*100,3)</f>
        <v>0</v>
      </c>
      <c r="I22" s="62">
        <f>ROUND('Class Avg Rev Adj'!I22/$C22*100,3)</f>
        <v>2.5999999999999999E-2</v>
      </c>
      <c r="J22" s="62">
        <f>ROUND('Class Avg Rev Adj'!J22/$C22*100,3)</f>
        <v>1.2999999999999999E-2</v>
      </c>
      <c r="K22" s="62">
        <f>ROUND('Class Avg Rev Adj'!K22/$C22*100,3)</f>
        <v>0</v>
      </c>
      <c r="L22" s="62">
        <f>ROUND('Class Avg Rev Adj'!L22/$C22*100,3)</f>
        <v>0</v>
      </c>
      <c r="M22" s="62">
        <f>ROUND(SUM(D22:L22),3)</f>
        <v>12.159000000000001</v>
      </c>
      <c r="N22" s="62">
        <f>ROUND('Class Avg Rev Adj'!N22/$C22*100,3)</f>
        <v>0.55000000000000004</v>
      </c>
      <c r="O22" s="62">
        <v>6.8559999999999999</v>
      </c>
      <c r="P22" s="62">
        <v>0</v>
      </c>
      <c r="Q22" s="62">
        <f>ROUND(SUM(M22:P22),3)</f>
        <v>19.565000000000001</v>
      </c>
      <c r="R22" s="21">
        <f>A22</f>
        <v>5</v>
      </c>
      <c r="S22" s="74"/>
      <c r="T22" s="53"/>
      <c r="U22" s="75"/>
    </row>
    <row r="23" spans="1:23" ht="12.75" customHeight="1" x14ac:dyDescent="0.35">
      <c r="A23" s="25"/>
      <c r="B23" s="14"/>
      <c r="C23" s="104"/>
      <c r="D23" s="58"/>
      <c r="E23" s="58"/>
      <c r="F23" s="58"/>
      <c r="G23" s="58"/>
      <c r="H23" s="58"/>
      <c r="I23" s="58"/>
      <c r="J23" s="58"/>
      <c r="K23" s="58"/>
      <c r="L23" s="58"/>
      <c r="M23" s="32"/>
      <c r="N23" s="58"/>
      <c r="O23" s="58"/>
      <c r="P23" s="58"/>
      <c r="Q23" s="32"/>
      <c r="R23" s="21"/>
      <c r="T23" s="51"/>
    </row>
    <row r="24" spans="1:23" ht="12.75" customHeight="1" thickBot="1" x14ac:dyDescent="0.4">
      <c r="A24" s="38">
        <v>6</v>
      </c>
      <c r="B24" s="39" t="s">
        <v>41</v>
      </c>
      <c r="C24" s="103">
        <f>SUM(C14:C22)</f>
        <v>20368579857.43185</v>
      </c>
      <c r="D24" s="62">
        <f>ROUND('Class Avg Rev Adj'!D24/$C24*100,3)</f>
        <v>6.391</v>
      </c>
      <c r="E24" s="62">
        <f>ROUND('Class Avg Rev Adj'!E24/$C24*100,3)</f>
        <v>2.9780000000000002</v>
      </c>
      <c r="F24" s="62">
        <f>ROUND('Class Avg Rev Adj'!F24/$C24*100,3)</f>
        <v>1.077</v>
      </c>
      <c r="G24" s="62">
        <f>ROUND('Class Avg Rev Adj'!G24/$C24*100,3)</f>
        <v>-4.9000000000000002E-2</v>
      </c>
      <c r="H24" s="62">
        <f>ROUND('Class Avg Rev Adj'!H24/$C24*100,3)</f>
        <v>0.16300000000000001</v>
      </c>
      <c r="I24" s="62">
        <f>ROUND('Class Avg Rev Adj'!I24/$C24*100,3)</f>
        <v>3.5000000000000003E-2</v>
      </c>
      <c r="J24" s="62">
        <f>ROUND('Class Avg Rev Adj'!J24/$C24*100,3)</f>
        <v>1.6E-2</v>
      </c>
      <c r="K24" s="62">
        <f>ROUND('Class Avg Rev Adj'!K24/$C24*100,3)</f>
        <v>0.73599999999999999</v>
      </c>
      <c r="L24" s="62">
        <f>ROUND('Class Avg Rev Adj'!L24/$C24*100,3)</f>
        <v>-0.24199999999999999</v>
      </c>
      <c r="M24" s="62">
        <f>ROUND(SUM(D24:L24),3)</f>
        <v>11.105</v>
      </c>
      <c r="N24" s="62">
        <f>ROUND('Class Avg Rev Adj'!N24/$C24*100,3)</f>
        <v>0.45900000000000002</v>
      </c>
      <c r="O24" s="62">
        <v>10.218999999999999</v>
      </c>
      <c r="P24" s="62">
        <v>0</v>
      </c>
      <c r="Q24" s="62">
        <f>ROUND(SUM(M24:P24),3)</f>
        <v>21.783000000000001</v>
      </c>
      <c r="R24" s="40">
        <f>A24</f>
        <v>6</v>
      </c>
      <c r="S24" s="74"/>
      <c r="T24" s="53"/>
      <c r="U24" s="75"/>
    </row>
    <row r="25" spans="1:23" x14ac:dyDescent="0.35">
      <c r="A25" s="76"/>
      <c r="B25" s="77"/>
      <c r="C25" s="78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9"/>
      <c r="S25" s="4"/>
    </row>
    <row r="26" spans="1:23" x14ac:dyDescent="0.35">
      <c r="A26" s="46"/>
      <c r="B26" s="9"/>
      <c r="C26" s="80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47"/>
      <c r="S26" s="4"/>
    </row>
    <row r="27" spans="1:23" x14ac:dyDescent="0.35">
      <c r="A27" s="10" t="s">
        <v>52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  <row r="28" spans="1:23" x14ac:dyDescent="0.35">
      <c r="A28" s="13"/>
      <c r="B28" s="14"/>
      <c r="C28" s="81"/>
      <c r="D28" s="15"/>
      <c r="E28" s="9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17"/>
      <c r="T28" s="17"/>
      <c r="U28" s="1"/>
    </row>
    <row r="29" spans="1:23" x14ac:dyDescent="0.35">
      <c r="A29" s="29"/>
      <c r="B29" s="18"/>
      <c r="C29" s="82"/>
      <c r="D29" s="18"/>
      <c r="E29" s="18"/>
      <c r="F29" s="18"/>
      <c r="G29" s="1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30"/>
      <c r="S29" s="31"/>
    </row>
    <row r="30" spans="1:23" ht="12.75" customHeight="1" x14ac:dyDescent="0.35">
      <c r="A30" s="25">
        <v>7</v>
      </c>
      <c r="B30" s="18" t="s">
        <v>36</v>
      </c>
      <c r="C30" s="103">
        <v>7484292616.1647892</v>
      </c>
      <c r="D30" s="62">
        <f>ROUND('Class Avg Rev Adj'!D30/$C30*100,3)</f>
        <v>7.7759999999999998</v>
      </c>
      <c r="E30" s="62">
        <f>ROUND('Class Avg Rev Adj'!E30/$C30*100,3)</f>
        <v>3.82</v>
      </c>
      <c r="F30" s="62">
        <f>ROUND('Class Avg Rev Adj'!F30/$C30*100,3)</f>
        <v>1.06</v>
      </c>
      <c r="G30" s="62">
        <f>ROUND('Class Avg Rev Adj'!G30/$C30*100,3)</f>
        <v>-4.9000000000000002E-2</v>
      </c>
      <c r="H30" s="62">
        <f>ROUND('Class Avg Rev Adj'!H30/$C30*100,3)</f>
        <v>0.18099999999999999</v>
      </c>
      <c r="I30" s="62">
        <f>ROUND('Class Avg Rev Adj'!I30/$C30*100,3)</f>
        <v>3.9E-2</v>
      </c>
      <c r="J30" s="62">
        <f>ROUND('Class Avg Rev Adj'!J30/$C30*100,3)</f>
        <v>1.9E-2</v>
      </c>
      <c r="K30" s="62">
        <f>ROUND('Class Avg Rev Adj'!K30/$C30*100,3)</f>
        <v>2.004</v>
      </c>
      <c r="L30" s="62">
        <f>ROUND('Class Avg Rev Adj'!L30/$C30*100,3)</f>
        <v>-0.60899999999999999</v>
      </c>
      <c r="M30" s="62">
        <f>ROUND(SUM(D30:L30),3)</f>
        <v>14.241</v>
      </c>
      <c r="N30" s="62">
        <f>ROUND('Class Avg Rev Adj'!N30/$C30*100,3)</f>
        <v>0.41599999999999998</v>
      </c>
      <c r="O30" s="62">
        <v>10.387</v>
      </c>
      <c r="P30" s="62">
        <v>0</v>
      </c>
      <c r="Q30" s="62">
        <f>ROUND(SUM(M30:P30),3)</f>
        <v>25.044</v>
      </c>
      <c r="R30" s="21">
        <f>A30</f>
        <v>7</v>
      </c>
      <c r="S30" s="83"/>
      <c r="T30" s="62"/>
      <c r="U30" s="84"/>
    </row>
    <row r="31" spans="1:23" ht="12.75" customHeight="1" x14ac:dyDescent="0.35">
      <c r="A31" s="25"/>
      <c r="B31" s="18"/>
      <c r="C31" s="103"/>
      <c r="D31" s="62"/>
      <c r="E31" s="62"/>
      <c r="F31" s="62"/>
      <c r="G31" s="62"/>
      <c r="H31" s="62"/>
      <c r="I31" s="62"/>
      <c r="J31" s="62"/>
      <c r="K31" s="62"/>
      <c r="L31" s="62"/>
      <c r="M31" s="32"/>
      <c r="N31" s="62"/>
      <c r="O31" s="62"/>
      <c r="P31" s="62"/>
      <c r="Q31" s="62"/>
      <c r="R31" s="21"/>
      <c r="S31" s="85"/>
      <c r="T31" s="62"/>
    </row>
    <row r="32" spans="1:23" ht="12.75" customHeight="1" x14ac:dyDescent="0.35">
      <c r="A32" s="25">
        <v>8</v>
      </c>
      <c r="B32" s="18" t="s">
        <v>37</v>
      </c>
      <c r="C32" s="103">
        <v>2044696147.4340549</v>
      </c>
      <c r="D32" s="62">
        <f>ROUND('Class Avg Rev Adj'!D32/$C32*100,3)</f>
        <v>8.7189999999999994</v>
      </c>
      <c r="E32" s="62">
        <f>ROUND('Class Avg Rev Adj'!E32/$C32*100,3)</f>
        <v>2.6739999999999999</v>
      </c>
      <c r="F32" s="62">
        <f>ROUND('Class Avg Rev Adj'!F32/$C32*100,3)</f>
        <v>1.395</v>
      </c>
      <c r="G32" s="62">
        <f>ROUND('Class Avg Rev Adj'!G32/$C32*100,3)</f>
        <v>-4.9000000000000002E-2</v>
      </c>
      <c r="H32" s="62">
        <f>ROUND('Class Avg Rev Adj'!H32/$C32*100,3)</f>
        <v>0.188</v>
      </c>
      <c r="I32" s="62">
        <f>ROUND('Class Avg Rev Adj'!I32/$C32*100,3)</f>
        <v>0.04</v>
      </c>
      <c r="J32" s="62">
        <f>ROUND('Class Avg Rev Adj'!J32/$C32*100,3)</f>
        <v>1.4999999999999999E-2</v>
      </c>
      <c r="K32" s="62">
        <f>ROUND('Class Avg Rev Adj'!K32/$C32*100,3)</f>
        <v>0</v>
      </c>
      <c r="L32" s="62">
        <f>ROUND('Class Avg Rev Adj'!L32/$C32*100,3)</f>
        <v>-0.14299999999999999</v>
      </c>
      <c r="M32" s="62">
        <f>ROUND(SUM(D32:L32),3)</f>
        <v>12.839</v>
      </c>
      <c r="N32" s="62">
        <f>ROUND('Class Avg Rev Adj'!N32/$C32*100,3)</f>
        <v>0.54300000000000004</v>
      </c>
      <c r="O32" s="62">
        <v>10.16</v>
      </c>
      <c r="P32" s="62">
        <v>0</v>
      </c>
      <c r="Q32" s="62">
        <f>ROUND(SUM(M32:P32),3)</f>
        <v>23.542000000000002</v>
      </c>
      <c r="R32" s="21">
        <f>A32</f>
        <v>8</v>
      </c>
      <c r="S32" s="83"/>
      <c r="T32" s="62"/>
      <c r="U32" s="84"/>
      <c r="W32" s="86"/>
    </row>
    <row r="33" spans="1:23" ht="12.75" customHeight="1" x14ac:dyDescent="0.35">
      <c r="A33" s="25"/>
      <c r="B33" s="18"/>
      <c r="C33" s="103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62"/>
      <c r="P33" s="62"/>
      <c r="Q33" s="62"/>
      <c r="R33" s="21"/>
      <c r="S33" s="85"/>
      <c r="T33" s="62"/>
      <c r="W33" s="87"/>
    </row>
    <row r="34" spans="1:23" ht="12.75" customHeight="1" x14ac:dyDescent="0.35">
      <c r="A34" s="25">
        <v>9</v>
      </c>
      <c r="B34" s="37" t="s">
        <v>38</v>
      </c>
      <c r="C34" s="103">
        <v>10402700261.505287</v>
      </c>
      <c r="D34" s="62">
        <f>ROUND('Class Avg Rev Adj'!D34/$C34*100,3)</f>
        <v>5.15</v>
      </c>
      <c r="E34" s="62">
        <f>ROUND('Class Avg Rev Adj'!E34/$C34*100,3)</f>
        <v>2.484</v>
      </c>
      <c r="F34" s="62">
        <f>ROUND('Class Avg Rev Adj'!F34/$C34*100,3)</f>
        <v>1.0289999999999999</v>
      </c>
      <c r="G34" s="62">
        <f>ROUND('Class Avg Rev Adj'!G34/$C34*100,3)</f>
        <v>-4.9000000000000002E-2</v>
      </c>
      <c r="H34" s="62">
        <f>ROUND('Class Avg Rev Adj'!H34/$C34*100,3)</f>
        <v>0.14799999999999999</v>
      </c>
      <c r="I34" s="62">
        <f>ROUND('Class Avg Rev Adj'!I34/$C34*100,3)</f>
        <v>3.1E-2</v>
      </c>
      <c r="J34" s="62">
        <f>ROUND('Class Avg Rev Adj'!J34/$C34*100,3)</f>
        <v>1.4999999999999999E-2</v>
      </c>
      <c r="K34" s="62">
        <f>ROUND('Class Avg Rev Adj'!K34/$C34*100,3)</f>
        <v>0</v>
      </c>
      <c r="L34" s="62">
        <f>ROUND('Class Avg Rev Adj'!L34/$C34*100,3)</f>
        <v>-6.0000000000000001E-3</v>
      </c>
      <c r="M34" s="62">
        <f>ROUND(SUM(D34:L34),3)</f>
        <v>8.8019999999999996</v>
      </c>
      <c r="N34" s="62">
        <f>ROUND('Class Avg Rev Adj'!N34/$C34*100,3)</f>
        <v>0.47199999999999998</v>
      </c>
      <c r="O34" s="62">
        <v>10.183</v>
      </c>
      <c r="P34" s="62">
        <v>0</v>
      </c>
      <c r="Q34" s="62">
        <f>ROUND(SUM(M34:P34),3)</f>
        <v>19.457000000000001</v>
      </c>
      <c r="R34" s="21">
        <f>A34</f>
        <v>9</v>
      </c>
      <c r="S34" s="83"/>
      <c r="T34" s="62"/>
      <c r="U34" s="84"/>
      <c r="W34" s="86"/>
    </row>
    <row r="35" spans="1:23" ht="12.75" customHeight="1" x14ac:dyDescent="0.35">
      <c r="A35" s="25"/>
      <c r="B35" s="18"/>
      <c r="C35" s="103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62"/>
      <c r="R35" s="21"/>
      <c r="S35" s="85"/>
      <c r="T35" s="62"/>
    </row>
    <row r="36" spans="1:23" ht="12.75" customHeight="1" x14ac:dyDescent="0.35">
      <c r="A36" s="25">
        <v>10</v>
      </c>
      <c r="B36" s="18" t="s">
        <v>39</v>
      </c>
      <c r="C36" s="103">
        <v>333239511.40185642</v>
      </c>
      <c r="D36" s="62">
        <f>ROUND('Class Avg Rev Adj'!D36/$C36*100,3)</f>
        <v>5.68</v>
      </c>
      <c r="E36" s="62">
        <f>ROUND('Class Avg Rev Adj'!E36/$C36*100,3)</f>
        <v>1.613</v>
      </c>
      <c r="F36" s="62">
        <f>ROUND('Class Avg Rev Adj'!F36/$C36*100,3)</f>
        <v>1.1080000000000001</v>
      </c>
      <c r="G36" s="62">
        <f>ROUND('Class Avg Rev Adj'!G36/$C36*100,3)</f>
        <v>-4.9000000000000002E-2</v>
      </c>
      <c r="H36" s="62">
        <f>ROUND('Class Avg Rev Adj'!H36/$C36*100,3)</f>
        <v>0.10199999999999999</v>
      </c>
      <c r="I36" s="62">
        <f>ROUND('Class Avg Rev Adj'!I36/$C36*100,3)</f>
        <v>3.4000000000000002E-2</v>
      </c>
      <c r="J36" s="62">
        <f>ROUND('Class Avg Rev Adj'!J36/$C36*100,3)</f>
        <v>1.0999999999999999E-2</v>
      </c>
      <c r="K36" s="62">
        <f>ROUND('Class Avg Rev Adj'!K36/$C36*100,3)</f>
        <v>0</v>
      </c>
      <c r="L36" s="62">
        <f>ROUND('Class Avg Rev Adj'!L36/$C36*100,3)</f>
        <v>-1.7000000000000001E-2</v>
      </c>
      <c r="M36" s="62">
        <f>ROUND(SUM(D36:L36),3)</f>
        <v>8.4819999999999993</v>
      </c>
      <c r="N36" s="62">
        <f>ROUND('Class Avg Rev Adj'!N36/$C36*100,3)</f>
        <v>0.503</v>
      </c>
      <c r="O36" s="62">
        <v>8.4969999999999999</v>
      </c>
      <c r="P36" s="62">
        <v>0</v>
      </c>
      <c r="Q36" s="62">
        <f>ROUND(SUM(M36:P36),3)</f>
        <v>17.481999999999999</v>
      </c>
      <c r="R36" s="21">
        <f>A36</f>
        <v>10</v>
      </c>
      <c r="S36" s="83"/>
      <c r="T36" s="62"/>
      <c r="U36" s="84"/>
    </row>
    <row r="37" spans="1:23" ht="12.75" customHeight="1" x14ac:dyDescent="0.35">
      <c r="A37" s="25"/>
      <c r="B37" s="18"/>
      <c r="C37" s="10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62"/>
      <c r="R37" s="21"/>
      <c r="S37" s="85"/>
      <c r="T37" s="62"/>
    </row>
    <row r="38" spans="1:23" ht="12.75" customHeight="1" x14ac:dyDescent="0.35">
      <c r="A38" s="25">
        <v>11</v>
      </c>
      <c r="B38" s="18" t="s">
        <v>40</v>
      </c>
      <c r="C38" s="103">
        <v>103651320.92586017</v>
      </c>
      <c r="D38" s="62">
        <f>ROUND('Class Avg Rev Adj'!D38/$C38*100,3)</f>
        <v>9.4499999999999993</v>
      </c>
      <c r="E38" s="62">
        <f>ROUND('Class Avg Rev Adj'!E38/$C38*100,3)</f>
        <v>2.1509999999999998</v>
      </c>
      <c r="F38" s="62">
        <f>ROUND('Class Avg Rev Adj'!F38/$C38*100,3)</f>
        <v>0.65</v>
      </c>
      <c r="G38" s="62">
        <f>ROUND('Class Avg Rev Adj'!G38/$C38*100,3)</f>
        <v>-4.9000000000000002E-2</v>
      </c>
      <c r="H38" s="62">
        <f>ROUND('Class Avg Rev Adj'!H38/$C38*100,3)</f>
        <v>0</v>
      </c>
      <c r="I38" s="62">
        <f>ROUND('Class Avg Rev Adj'!I38/$C38*100,3)</f>
        <v>2.5999999999999999E-2</v>
      </c>
      <c r="J38" s="62">
        <f>ROUND('Class Avg Rev Adj'!J38/$C38*100,3)</f>
        <v>1.2999999999999999E-2</v>
      </c>
      <c r="K38" s="62">
        <f>ROUND('Class Avg Rev Adj'!K38/$C38*100,3)</f>
        <v>0</v>
      </c>
      <c r="L38" s="62">
        <f>ROUND('Class Avg Rev Adj'!L38/$C38*100,3)</f>
        <v>0</v>
      </c>
      <c r="M38" s="62">
        <f>ROUND(SUM(D38:L38),3)</f>
        <v>12.241</v>
      </c>
      <c r="N38" s="62">
        <f>ROUND('Class Avg Rev Adj'!N38/$C38*100,3)</f>
        <v>0.55000000000000004</v>
      </c>
      <c r="O38" s="62">
        <v>6.8559999999999999</v>
      </c>
      <c r="P38" s="62">
        <v>0</v>
      </c>
      <c r="Q38" s="62">
        <f>ROUND(SUM(M38:P38),3)</f>
        <v>19.646999999999998</v>
      </c>
      <c r="R38" s="21">
        <f>A38</f>
        <v>11</v>
      </c>
      <c r="S38" s="83"/>
      <c r="T38" s="62"/>
      <c r="U38" s="84"/>
    </row>
    <row r="39" spans="1:23" ht="12.75" customHeight="1" x14ac:dyDescent="0.35">
      <c r="A39" s="25"/>
      <c r="B39" s="14"/>
      <c r="C39" s="104"/>
      <c r="D39" s="58"/>
      <c r="E39" s="58"/>
      <c r="F39" s="58"/>
      <c r="G39" s="58"/>
      <c r="H39" s="58"/>
      <c r="I39" s="58"/>
      <c r="J39" s="58"/>
      <c r="K39" s="58"/>
      <c r="L39" s="58"/>
      <c r="M39" s="32"/>
      <c r="N39" s="58"/>
      <c r="O39" s="58"/>
      <c r="P39" s="58"/>
      <c r="Q39" s="62"/>
      <c r="R39" s="21"/>
      <c r="S39" s="85"/>
      <c r="T39" s="62"/>
    </row>
    <row r="40" spans="1:23" ht="12.75" customHeight="1" thickBot="1" x14ac:dyDescent="0.4">
      <c r="A40" s="38">
        <v>12</v>
      </c>
      <c r="B40" s="39" t="s">
        <v>41</v>
      </c>
      <c r="C40" s="103">
        <f>SUM(C30:C38)</f>
        <v>20368579857.43185</v>
      </c>
      <c r="D40" s="62">
        <f>ROUND('Class Avg Rev Adj'!D40/$C40*100,3)</f>
        <v>6.5039999999999996</v>
      </c>
      <c r="E40" s="62">
        <f>ROUND('Class Avg Rev Adj'!E40/$C40*100,3)</f>
        <v>2.9780000000000002</v>
      </c>
      <c r="F40" s="62">
        <f>ROUND('Class Avg Rev Adj'!F40/$C40*100,3)</f>
        <v>1.077</v>
      </c>
      <c r="G40" s="62">
        <f>ROUND('Class Avg Rev Adj'!G40/$C40*100,3)</f>
        <v>-4.9000000000000002E-2</v>
      </c>
      <c r="H40" s="62">
        <f>ROUND('Class Avg Rev Adj'!H40/$C40*100,3)</f>
        <v>0.16300000000000001</v>
      </c>
      <c r="I40" s="62">
        <f>ROUND('Class Avg Rev Adj'!I40/$C40*100,3)</f>
        <v>3.5000000000000003E-2</v>
      </c>
      <c r="J40" s="62">
        <f>ROUND('Class Avg Rev Adj'!J40/$C40*100,3)</f>
        <v>1.6E-2</v>
      </c>
      <c r="K40" s="62">
        <f>ROUND('Class Avg Rev Adj'!K40/$C40*100,3)</f>
        <v>0.73599999999999999</v>
      </c>
      <c r="L40" s="62">
        <f>ROUND('Class Avg Rev Adj'!L40/$C40*100,3)</f>
        <v>-0.24199999999999999</v>
      </c>
      <c r="M40" s="62">
        <f>ROUND(SUM(D40:L40),3)</f>
        <v>11.218</v>
      </c>
      <c r="N40" s="62">
        <f>ROUND('Class Avg Rev Adj'!N40/$C40*100,3)</f>
        <v>0.45900000000000002</v>
      </c>
      <c r="O40" s="62">
        <v>10.218999999999999</v>
      </c>
      <c r="P40" s="62">
        <v>0</v>
      </c>
      <c r="Q40" s="62">
        <f>ROUND(SUM(M40:P40),3)</f>
        <v>21.896000000000001</v>
      </c>
      <c r="R40" s="40">
        <f>A40</f>
        <v>12</v>
      </c>
      <c r="S40" s="83"/>
      <c r="T40" s="62"/>
      <c r="U40" s="84"/>
    </row>
    <row r="41" spans="1:23" x14ac:dyDescent="0.35">
      <c r="A41" s="41"/>
      <c r="B41" s="42"/>
      <c r="C41" s="88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3"/>
    </row>
    <row r="42" spans="1:23" x14ac:dyDescent="0.35">
      <c r="A42" s="29"/>
      <c r="B42" s="14"/>
      <c r="C42" s="89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/>
    </row>
    <row r="43" spans="1:23" x14ac:dyDescent="0.35">
      <c r="A43" s="90"/>
      <c r="B43" s="9"/>
      <c r="C43" s="8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47"/>
      <c r="T43" s="91"/>
    </row>
    <row r="44" spans="1:23" x14ac:dyDescent="0.35">
      <c r="A44" s="10" t="s">
        <v>48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2"/>
    </row>
    <row r="45" spans="1:23" x14ac:dyDescent="0.35">
      <c r="A45" s="13"/>
      <c r="B45" s="14"/>
      <c r="C45" s="81"/>
      <c r="D45" s="15"/>
      <c r="E45" s="9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/>
      <c r="R45" s="30"/>
    </row>
    <row r="46" spans="1:23" x14ac:dyDescent="0.35">
      <c r="A46" s="29"/>
      <c r="B46" s="18"/>
      <c r="C46" s="82"/>
      <c r="D46" s="18"/>
      <c r="E46" s="18"/>
      <c r="F46" s="18"/>
      <c r="G46" s="18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30"/>
    </row>
    <row r="47" spans="1:23" ht="12.75" customHeight="1" x14ac:dyDescent="0.35">
      <c r="A47" s="25">
        <v>13</v>
      </c>
      <c r="B47" s="18" t="s">
        <v>36</v>
      </c>
      <c r="C47" s="55"/>
      <c r="D47" s="62">
        <f t="shared" ref="D47:Q47" si="0">(ROUND(D30-D14,3))</f>
        <v>0.14799999999999999</v>
      </c>
      <c r="E47" s="62">
        <f t="shared" si="0"/>
        <v>0</v>
      </c>
      <c r="F47" s="62">
        <f t="shared" si="0"/>
        <v>0</v>
      </c>
      <c r="G47" s="62">
        <f t="shared" si="0"/>
        <v>0</v>
      </c>
      <c r="H47" s="62">
        <f t="shared" si="0"/>
        <v>0</v>
      </c>
      <c r="I47" s="62">
        <f>(ROUND(I30-I14,3))</f>
        <v>0</v>
      </c>
      <c r="J47" s="62">
        <f t="shared" si="0"/>
        <v>0</v>
      </c>
      <c r="K47" s="62">
        <f t="shared" si="0"/>
        <v>0</v>
      </c>
      <c r="L47" s="62">
        <f>(ROUND(L30-L14,3))</f>
        <v>0</v>
      </c>
      <c r="M47" s="62">
        <f t="shared" si="0"/>
        <v>0.14799999999999999</v>
      </c>
      <c r="N47" s="62">
        <f>(ROUND(N30-N14,3))</f>
        <v>0</v>
      </c>
      <c r="O47" s="62">
        <f t="shared" si="0"/>
        <v>0</v>
      </c>
      <c r="P47" s="62">
        <f>(ROUND(P30-P14,3))</f>
        <v>0</v>
      </c>
      <c r="Q47" s="62">
        <f t="shared" si="0"/>
        <v>0.14799999999999999</v>
      </c>
      <c r="R47" s="21">
        <f>A47</f>
        <v>13</v>
      </c>
    </row>
    <row r="48" spans="1:23" ht="12.75" customHeight="1" x14ac:dyDescent="0.35">
      <c r="A48" s="25"/>
      <c r="B48" s="18"/>
      <c r="C48" s="56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21"/>
    </row>
    <row r="49" spans="1:19" ht="12.75" customHeight="1" x14ac:dyDescent="0.35">
      <c r="A49" s="25">
        <v>14</v>
      </c>
      <c r="B49" s="18" t="s">
        <v>37</v>
      </c>
      <c r="C49" s="55"/>
      <c r="D49" s="62">
        <f t="shared" ref="D49:Q49" si="1">(ROUND(D32-D16,3))</f>
        <v>0.14299999999999999</v>
      </c>
      <c r="E49" s="62">
        <f t="shared" si="1"/>
        <v>0</v>
      </c>
      <c r="F49" s="62">
        <f t="shared" si="1"/>
        <v>0</v>
      </c>
      <c r="G49" s="62">
        <f t="shared" si="1"/>
        <v>0</v>
      </c>
      <c r="H49" s="62">
        <f t="shared" si="1"/>
        <v>0</v>
      </c>
      <c r="I49" s="62">
        <f>(ROUND(I32-I16,3))</f>
        <v>0</v>
      </c>
      <c r="J49" s="62">
        <f t="shared" si="1"/>
        <v>0</v>
      </c>
      <c r="K49" s="62">
        <f t="shared" si="1"/>
        <v>0</v>
      </c>
      <c r="L49" s="62">
        <f>(ROUND(L32-L16,3))</f>
        <v>0</v>
      </c>
      <c r="M49" s="62">
        <f t="shared" si="1"/>
        <v>0.14299999999999999</v>
      </c>
      <c r="N49" s="62">
        <f>(ROUND(N32-N16,3))</f>
        <v>0</v>
      </c>
      <c r="O49" s="62">
        <f t="shared" si="1"/>
        <v>0</v>
      </c>
      <c r="P49" s="62">
        <f>(ROUND(P32-P16,3))</f>
        <v>0</v>
      </c>
      <c r="Q49" s="62">
        <f t="shared" si="1"/>
        <v>0.14299999999999999</v>
      </c>
      <c r="R49" s="21">
        <f>A49</f>
        <v>14</v>
      </c>
    </row>
    <row r="50" spans="1:19" ht="12.75" customHeight="1" x14ac:dyDescent="0.35">
      <c r="A50" s="25"/>
      <c r="B50" s="18"/>
      <c r="C50" s="56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1"/>
    </row>
    <row r="51" spans="1:19" ht="12.75" customHeight="1" x14ac:dyDescent="0.35">
      <c r="A51" s="25">
        <v>15</v>
      </c>
      <c r="B51" s="37" t="s">
        <v>38</v>
      </c>
      <c r="C51" s="55"/>
      <c r="D51" s="62">
        <f t="shared" ref="D51:Q51" si="2">(ROUND(D34-D18,3))</f>
        <v>8.3000000000000004E-2</v>
      </c>
      <c r="E51" s="62">
        <f t="shared" si="2"/>
        <v>0</v>
      </c>
      <c r="F51" s="62">
        <f t="shared" si="2"/>
        <v>0</v>
      </c>
      <c r="G51" s="62">
        <f t="shared" si="2"/>
        <v>0</v>
      </c>
      <c r="H51" s="62">
        <f t="shared" si="2"/>
        <v>0</v>
      </c>
      <c r="I51" s="62">
        <f>(ROUND(I34-I18,3))</f>
        <v>0</v>
      </c>
      <c r="J51" s="62">
        <f t="shared" si="2"/>
        <v>0</v>
      </c>
      <c r="K51" s="62">
        <f t="shared" si="2"/>
        <v>0</v>
      </c>
      <c r="L51" s="62">
        <f>(ROUND(L34-L18,3))</f>
        <v>0</v>
      </c>
      <c r="M51" s="62">
        <f t="shared" si="2"/>
        <v>8.3000000000000004E-2</v>
      </c>
      <c r="N51" s="62">
        <f>(ROUND(N34-N18,3))</f>
        <v>0</v>
      </c>
      <c r="O51" s="62">
        <f t="shared" si="2"/>
        <v>0</v>
      </c>
      <c r="P51" s="62">
        <f>(ROUND(P34-P18,3))</f>
        <v>0</v>
      </c>
      <c r="Q51" s="62">
        <f t="shared" si="2"/>
        <v>8.3000000000000004E-2</v>
      </c>
      <c r="R51" s="21">
        <f>A51</f>
        <v>15</v>
      </c>
    </row>
    <row r="52" spans="1:19" ht="12.75" customHeight="1" x14ac:dyDescent="0.35">
      <c r="A52" s="25"/>
      <c r="B52" s="18"/>
      <c r="C52" s="56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1"/>
    </row>
    <row r="53" spans="1:19" ht="12.75" customHeight="1" x14ac:dyDescent="0.35">
      <c r="A53" s="25">
        <v>16</v>
      </c>
      <c r="B53" s="18" t="s">
        <v>39</v>
      </c>
      <c r="C53" s="55"/>
      <c r="D53" s="62">
        <f t="shared" ref="D53:Q53" si="3">(ROUND(D36-D20,3))</f>
        <v>9.2999999999999999E-2</v>
      </c>
      <c r="E53" s="62">
        <f t="shared" si="3"/>
        <v>0</v>
      </c>
      <c r="F53" s="62">
        <f t="shared" si="3"/>
        <v>0</v>
      </c>
      <c r="G53" s="62">
        <f t="shared" si="3"/>
        <v>0</v>
      </c>
      <c r="H53" s="62">
        <f t="shared" si="3"/>
        <v>0</v>
      </c>
      <c r="I53" s="62">
        <f>(ROUND(I36-I20,3))</f>
        <v>0</v>
      </c>
      <c r="J53" s="62">
        <f t="shared" si="3"/>
        <v>0</v>
      </c>
      <c r="K53" s="62">
        <f t="shared" si="3"/>
        <v>0</v>
      </c>
      <c r="L53" s="62">
        <f>(ROUND(L36-L20,3))</f>
        <v>0</v>
      </c>
      <c r="M53" s="62">
        <f t="shared" si="3"/>
        <v>9.2999999999999999E-2</v>
      </c>
      <c r="N53" s="62">
        <f>(ROUND(N36-N20,3))</f>
        <v>0</v>
      </c>
      <c r="O53" s="62">
        <f t="shared" si="3"/>
        <v>0</v>
      </c>
      <c r="P53" s="62">
        <f>(ROUND(P36-P20,3))</f>
        <v>0</v>
      </c>
      <c r="Q53" s="62">
        <f t="shared" si="3"/>
        <v>9.2999999999999999E-2</v>
      </c>
      <c r="R53" s="21">
        <f>A53</f>
        <v>16</v>
      </c>
    </row>
    <row r="54" spans="1:19" ht="12.75" customHeight="1" x14ac:dyDescent="0.35">
      <c r="A54" s="25"/>
      <c r="B54" s="18"/>
      <c r="C54" s="56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1"/>
    </row>
    <row r="55" spans="1:19" ht="12.75" customHeight="1" x14ac:dyDescent="0.35">
      <c r="A55" s="25">
        <v>17</v>
      </c>
      <c r="B55" s="18" t="s">
        <v>40</v>
      </c>
      <c r="C55" s="55"/>
      <c r="D55" s="62">
        <f t="shared" ref="D55:Q55" si="4">(ROUND(D38-D22,3))</f>
        <v>8.2000000000000003E-2</v>
      </c>
      <c r="E55" s="62">
        <f t="shared" si="4"/>
        <v>0</v>
      </c>
      <c r="F55" s="62">
        <f t="shared" si="4"/>
        <v>0</v>
      </c>
      <c r="G55" s="62">
        <f t="shared" si="4"/>
        <v>0</v>
      </c>
      <c r="H55" s="62">
        <f t="shared" si="4"/>
        <v>0</v>
      </c>
      <c r="I55" s="62">
        <f>(ROUND(I38-I22,3))</f>
        <v>0</v>
      </c>
      <c r="J55" s="62">
        <f t="shared" si="4"/>
        <v>0</v>
      </c>
      <c r="K55" s="62">
        <f t="shared" si="4"/>
        <v>0</v>
      </c>
      <c r="L55" s="62">
        <f>(ROUND(L38-L22,3))</f>
        <v>0</v>
      </c>
      <c r="M55" s="62">
        <f t="shared" si="4"/>
        <v>8.2000000000000003E-2</v>
      </c>
      <c r="N55" s="62">
        <f>(ROUND(N38-N22,3))</f>
        <v>0</v>
      </c>
      <c r="O55" s="62">
        <f t="shared" si="4"/>
        <v>0</v>
      </c>
      <c r="P55" s="62">
        <f>(ROUND(P38-P22,3))</f>
        <v>0</v>
      </c>
      <c r="Q55" s="62">
        <f t="shared" si="4"/>
        <v>8.2000000000000003E-2</v>
      </c>
      <c r="R55" s="21">
        <f>A55</f>
        <v>17</v>
      </c>
    </row>
    <row r="56" spans="1:19" ht="12.75" customHeight="1" x14ac:dyDescent="0.35">
      <c r="A56" s="25"/>
      <c r="B56" s="14"/>
      <c r="C56" s="57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21"/>
    </row>
    <row r="57" spans="1:19" ht="12.75" customHeight="1" thickBot="1" x14ac:dyDescent="0.4">
      <c r="A57" s="38">
        <v>18</v>
      </c>
      <c r="B57" s="39" t="s">
        <v>41</v>
      </c>
      <c r="C57" s="59"/>
      <c r="D57" s="62">
        <f t="shared" ref="D57:Q57" si="5">(ROUND(D40-D24,3))</f>
        <v>0.113</v>
      </c>
      <c r="E57" s="62">
        <f t="shared" si="5"/>
        <v>0</v>
      </c>
      <c r="F57" s="62">
        <f t="shared" si="5"/>
        <v>0</v>
      </c>
      <c r="G57" s="62">
        <f t="shared" si="5"/>
        <v>0</v>
      </c>
      <c r="H57" s="62">
        <f t="shared" si="5"/>
        <v>0</v>
      </c>
      <c r="I57" s="62">
        <f>(ROUND(I40-I24,3))</f>
        <v>0</v>
      </c>
      <c r="J57" s="62">
        <f t="shared" si="5"/>
        <v>0</v>
      </c>
      <c r="K57" s="62">
        <f t="shared" si="5"/>
        <v>0</v>
      </c>
      <c r="L57" s="62">
        <f>(ROUND(L40-L24,3))</f>
        <v>0</v>
      </c>
      <c r="M57" s="62">
        <f t="shared" si="5"/>
        <v>0.113</v>
      </c>
      <c r="N57" s="62">
        <f>(ROUND(N40-N24,3))</f>
        <v>0</v>
      </c>
      <c r="O57" s="62">
        <f t="shared" si="5"/>
        <v>0</v>
      </c>
      <c r="P57" s="62">
        <f>(ROUND(P40-P24,3))</f>
        <v>0</v>
      </c>
      <c r="Q57" s="62">
        <f t="shared" si="5"/>
        <v>0.113</v>
      </c>
      <c r="R57" s="40">
        <f>A57</f>
        <v>18</v>
      </c>
    </row>
    <row r="58" spans="1:19" x14ac:dyDescent="0.35">
      <c r="A58" s="92"/>
      <c r="B58" s="93"/>
      <c r="C58" s="94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9" x14ac:dyDescent="0.35">
      <c r="A59" s="25"/>
      <c r="B59" s="18"/>
      <c r="C59" s="55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21"/>
    </row>
    <row r="60" spans="1:19" x14ac:dyDescent="0.35">
      <c r="A60" s="10" t="s">
        <v>43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2"/>
    </row>
    <row r="61" spans="1:19" x14ac:dyDescent="0.35">
      <c r="A61" s="13"/>
      <c r="B61" s="14"/>
      <c r="C61" s="81"/>
      <c r="D61" s="15"/>
      <c r="E61" s="9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4"/>
      <c r="R61" s="30"/>
    </row>
    <row r="62" spans="1:19" x14ac:dyDescent="0.35">
      <c r="A62" s="29"/>
      <c r="B62" s="18"/>
      <c r="C62" s="82"/>
      <c r="D62" s="18"/>
      <c r="E62" s="18"/>
      <c r="F62" s="18"/>
      <c r="G62" s="18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4"/>
      <c r="S62" s="65"/>
    </row>
    <row r="63" spans="1:19" ht="12.75" customHeight="1" x14ac:dyDescent="0.35">
      <c r="A63" s="25">
        <v>19</v>
      </c>
      <c r="B63" s="18" t="s">
        <v>36</v>
      </c>
      <c r="C63" s="55"/>
      <c r="D63" s="66">
        <f t="shared" ref="D63:Q63" si="6">IF(ISERROR((D30-D14)/ABS(D14)),0,(D30-D14)/ABS(D14))</f>
        <v>1.9402202412165663E-2</v>
      </c>
      <c r="E63" s="66">
        <f t="shared" si="6"/>
        <v>0</v>
      </c>
      <c r="F63" s="66">
        <f t="shared" si="6"/>
        <v>0</v>
      </c>
      <c r="G63" s="66">
        <f t="shared" si="6"/>
        <v>0</v>
      </c>
      <c r="H63" s="66">
        <f t="shared" si="6"/>
        <v>0</v>
      </c>
      <c r="I63" s="66">
        <f t="shared" si="6"/>
        <v>0</v>
      </c>
      <c r="J63" s="66">
        <f t="shared" si="6"/>
        <v>0</v>
      </c>
      <c r="K63" s="66">
        <f t="shared" si="6"/>
        <v>0</v>
      </c>
      <c r="L63" s="66">
        <f t="shared" si="6"/>
        <v>0</v>
      </c>
      <c r="M63" s="66">
        <f t="shared" si="6"/>
        <v>1.0501667494500794E-2</v>
      </c>
      <c r="N63" s="66">
        <f t="shared" si="6"/>
        <v>0</v>
      </c>
      <c r="O63" s="66">
        <f t="shared" si="6"/>
        <v>0</v>
      </c>
      <c r="P63" s="66">
        <f t="shared" si="6"/>
        <v>0</v>
      </c>
      <c r="Q63" s="66">
        <f t="shared" si="6"/>
        <v>5.9447300771208102E-3</v>
      </c>
      <c r="R63" s="21">
        <f>A63</f>
        <v>19</v>
      </c>
      <c r="S63" s="65"/>
    </row>
    <row r="64" spans="1:19" ht="12.75" customHeight="1" x14ac:dyDescent="0.35">
      <c r="A64" s="25"/>
      <c r="B64" s="18"/>
      <c r="C64" s="5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21"/>
      <c r="S64" s="65"/>
    </row>
    <row r="65" spans="1:21" ht="12.75" customHeight="1" x14ac:dyDescent="0.35">
      <c r="A65" s="25">
        <v>20</v>
      </c>
      <c r="B65" s="18" t="s">
        <v>37</v>
      </c>
      <c r="C65" s="55"/>
      <c r="D65" s="66">
        <f t="shared" ref="D65:Q65" si="7">IF(ISERROR((D32-D16)/ABS(D16)),0,(D32-D16)/ABS(D16))</f>
        <v>1.6674440298507336E-2</v>
      </c>
      <c r="E65" s="66">
        <f t="shared" si="7"/>
        <v>0</v>
      </c>
      <c r="F65" s="66">
        <f t="shared" si="7"/>
        <v>0</v>
      </c>
      <c r="G65" s="66">
        <f t="shared" si="7"/>
        <v>0</v>
      </c>
      <c r="H65" s="66">
        <f t="shared" si="7"/>
        <v>0</v>
      </c>
      <c r="I65" s="66">
        <f t="shared" si="7"/>
        <v>0</v>
      </c>
      <c r="J65" s="66">
        <f t="shared" si="7"/>
        <v>0</v>
      </c>
      <c r="K65" s="66">
        <f t="shared" si="7"/>
        <v>0</v>
      </c>
      <c r="L65" s="66">
        <f t="shared" si="7"/>
        <v>0</v>
      </c>
      <c r="M65" s="66">
        <f t="shared" si="7"/>
        <v>1.1263390044108434E-2</v>
      </c>
      <c r="N65" s="66">
        <f t="shared" si="7"/>
        <v>0</v>
      </c>
      <c r="O65" s="66">
        <f t="shared" si="7"/>
        <v>0</v>
      </c>
      <c r="P65" s="66">
        <f t="shared" si="7"/>
        <v>0</v>
      </c>
      <c r="Q65" s="66">
        <f t="shared" si="7"/>
        <v>6.111372280866733E-3</v>
      </c>
      <c r="R65" s="21">
        <f>A65</f>
        <v>20</v>
      </c>
      <c r="S65" s="65"/>
    </row>
    <row r="66" spans="1:21" ht="12.75" customHeight="1" x14ac:dyDescent="0.35">
      <c r="A66" s="25"/>
      <c r="B66" s="18"/>
      <c r="C66" s="5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21"/>
      <c r="S66" s="65"/>
    </row>
    <row r="67" spans="1:21" ht="12.75" customHeight="1" x14ac:dyDescent="0.35">
      <c r="A67" s="25">
        <v>21</v>
      </c>
      <c r="B67" s="37" t="s">
        <v>38</v>
      </c>
      <c r="C67" s="55"/>
      <c r="D67" s="66">
        <f t="shared" ref="D67:Q67" si="8">IF(ISERROR((D34-D18)/ABS(D18)),0,(D34-D18)/ABS(D18))</f>
        <v>1.6380501282810378E-2</v>
      </c>
      <c r="E67" s="66">
        <f t="shared" si="8"/>
        <v>0</v>
      </c>
      <c r="F67" s="66">
        <f t="shared" si="8"/>
        <v>0</v>
      </c>
      <c r="G67" s="66">
        <f t="shared" si="8"/>
        <v>0</v>
      </c>
      <c r="H67" s="66">
        <f t="shared" si="8"/>
        <v>0</v>
      </c>
      <c r="I67" s="66">
        <f t="shared" si="8"/>
        <v>0</v>
      </c>
      <c r="J67" s="66">
        <f t="shared" si="8"/>
        <v>0</v>
      </c>
      <c r="K67" s="66">
        <f t="shared" si="8"/>
        <v>0</v>
      </c>
      <c r="L67" s="66">
        <f t="shared" si="8"/>
        <v>0</v>
      </c>
      <c r="M67" s="66">
        <f t="shared" si="8"/>
        <v>9.519440302787039E-3</v>
      </c>
      <c r="N67" s="66">
        <f t="shared" si="8"/>
        <v>0</v>
      </c>
      <c r="O67" s="66">
        <f t="shared" si="8"/>
        <v>0</v>
      </c>
      <c r="P67" s="66">
        <f t="shared" si="8"/>
        <v>0</v>
      </c>
      <c r="Q67" s="66">
        <f t="shared" si="8"/>
        <v>4.2840920821720849E-3</v>
      </c>
      <c r="R67" s="21">
        <f>A67</f>
        <v>21</v>
      </c>
      <c r="S67" s="65"/>
    </row>
    <row r="68" spans="1:21" ht="12.75" customHeight="1" x14ac:dyDescent="0.35">
      <c r="A68" s="25"/>
      <c r="B68" s="18"/>
      <c r="C68" s="5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21"/>
      <c r="S68" s="65"/>
    </row>
    <row r="69" spans="1:21" ht="12.75" customHeight="1" x14ac:dyDescent="0.35">
      <c r="A69" s="25">
        <v>22</v>
      </c>
      <c r="B69" s="18" t="s">
        <v>39</v>
      </c>
      <c r="C69" s="55"/>
      <c r="D69" s="66">
        <f t="shared" ref="D69:Q69" si="9">IF(ISERROR((D36-D20)/ABS(D20)),0,(D36-D20)/ABS(D20))</f>
        <v>1.6645784857705383E-2</v>
      </c>
      <c r="E69" s="66">
        <f t="shared" si="9"/>
        <v>0</v>
      </c>
      <c r="F69" s="66">
        <f t="shared" si="9"/>
        <v>0</v>
      </c>
      <c r="G69" s="66">
        <f t="shared" si="9"/>
        <v>0</v>
      </c>
      <c r="H69" s="66">
        <f t="shared" si="9"/>
        <v>0</v>
      </c>
      <c r="I69" s="66">
        <f t="shared" si="9"/>
        <v>0</v>
      </c>
      <c r="J69" s="66">
        <f t="shared" si="9"/>
        <v>0</v>
      </c>
      <c r="K69" s="66">
        <f t="shared" si="9"/>
        <v>0</v>
      </c>
      <c r="L69" s="66">
        <f t="shared" si="9"/>
        <v>0</v>
      </c>
      <c r="M69" s="66">
        <f t="shared" si="9"/>
        <v>1.1085945881511501E-2</v>
      </c>
      <c r="N69" s="66">
        <f t="shared" si="9"/>
        <v>0</v>
      </c>
      <c r="O69" s="66">
        <f t="shared" si="9"/>
        <v>0</v>
      </c>
      <c r="P69" s="66">
        <f t="shared" si="9"/>
        <v>0</v>
      </c>
      <c r="Q69" s="66">
        <f t="shared" si="9"/>
        <v>5.3482086376444868E-3</v>
      </c>
      <c r="R69" s="21">
        <f>A69</f>
        <v>22</v>
      </c>
      <c r="S69" s="65"/>
    </row>
    <row r="70" spans="1:21" ht="12.75" customHeight="1" x14ac:dyDescent="0.35">
      <c r="A70" s="25"/>
      <c r="B70" s="18"/>
      <c r="C70" s="5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21"/>
      <c r="S70" s="65"/>
    </row>
    <row r="71" spans="1:21" ht="12.75" customHeight="1" x14ac:dyDescent="0.35">
      <c r="A71" s="25">
        <v>23</v>
      </c>
      <c r="B71" s="18" t="s">
        <v>40</v>
      </c>
      <c r="C71" s="55"/>
      <c r="D71" s="66">
        <f t="shared" ref="D71:Q71" si="10">IF(ISERROR((D38-D22)/ABS(D22)),0,(D38-D22)/ABS(D22))</f>
        <v>8.7532023911185905E-3</v>
      </c>
      <c r="E71" s="66">
        <f t="shared" si="10"/>
        <v>0</v>
      </c>
      <c r="F71" s="66">
        <f t="shared" si="10"/>
        <v>0</v>
      </c>
      <c r="G71" s="66">
        <f t="shared" si="10"/>
        <v>0</v>
      </c>
      <c r="H71" s="66">
        <f t="shared" si="10"/>
        <v>0</v>
      </c>
      <c r="I71" s="66">
        <f t="shared" si="10"/>
        <v>0</v>
      </c>
      <c r="J71" s="66">
        <f t="shared" si="10"/>
        <v>0</v>
      </c>
      <c r="K71" s="66">
        <f t="shared" si="10"/>
        <v>0</v>
      </c>
      <c r="L71" s="66">
        <f t="shared" si="10"/>
        <v>0</v>
      </c>
      <c r="M71" s="66">
        <f t="shared" si="10"/>
        <v>6.7439756558926684E-3</v>
      </c>
      <c r="N71" s="66">
        <f t="shared" si="10"/>
        <v>0</v>
      </c>
      <c r="O71" s="66">
        <f t="shared" si="10"/>
        <v>0</v>
      </c>
      <c r="P71" s="66">
        <f t="shared" si="10"/>
        <v>0</v>
      </c>
      <c r="Q71" s="66">
        <f t="shared" si="10"/>
        <v>4.1911576795296288E-3</v>
      </c>
      <c r="R71" s="21">
        <f>A71</f>
        <v>23</v>
      </c>
      <c r="S71" s="65"/>
    </row>
    <row r="72" spans="1:21" ht="12.75" customHeight="1" x14ac:dyDescent="0.35">
      <c r="A72" s="25"/>
      <c r="B72" s="14"/>
      <c r="C72" s="57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21"/>
      <c r="S72" s="65"/>
    </row>
    <row r="73" spans="1:21" ht="12.75" customHeight="1" thickBot="1" x14ac:dyDescent="0.4">
      <c r="A73" s="38">
        <v>24</v>
      </c>
      <c r="B73" s="39" t="s">
        <v>41</v>
      </c>
      <c r="C73" s="59"/>
      <c r="D73" s="67">
        <f t="shared" ref="D73:Q73" si="11">IF(ISERROR((D40-D24)/ABS(D24)),0,(D40-D24)/ABS(D24))</f>
        <v>1.7681114066656164E-2</v>
      </c>
      <c r="E73" s="67">
        <f t="shared" si="11"/>
        <v>0</v>
      </c>
      <c r="F73" s="67">
        <f t="shared" si="11"/>
        <v>0</v>
      </c>
      <c r="G73" s="67">
        <f t="shared" si="11"/>
        <v>0</v>
      </c>
      <c r="H73" s="67">
        <f t="shared" si="11"/>
        <v>0</v>
      </c>
      <c r="I73" s="67">
        <f t="shared" si="11"/>
        <v>0</v>
      </c>
      <c r="J73" s="67">
        <f t="shared" si="11"/>
        <v>0</v>
      </c>
      <c r="K73" s="67">
        <f t="shared" si="11"/>
        <v>0</v>
      </c>
      <c r="L73" s="67">
        <f t="shared" si="11"/>
        <v>0</v>
      </c>
      <c r="M73" s="67">
        <f t="shared" si="11"/>
        <v>1.0175596578117924E-2</v>
      </c>
      <c r="N73" s="67">
        <f t="shared" si="11"/>
        <v>0</v>
      </c>
      <c r="O73" s="67">
        <f t="shared" si="11"/>
        <v>0</v>
      </c>
      <c r="P73" s="67">
        <f t="shared" si="11"/>
        <v>0</v>
      </c>
      <c r="Q73" s="67">
        <f t="shared" si="11"/>
        <v>5.1875315613092565E-3</v>
      </c>
      <c r="R73" s="40">
        <f>A73</f>
        <v>24</v>
      </c>
      <c r="S73" s="65"/>
    </row>
    <row r="75" spans="1:21" ht="16" thickBot="1" x14ac:dyDescent="0.4"/>
    <row r="76" spans="1:21" s="14" customFormat="1" x14ac:dyDescent="0.35">
      <c r="A76" s="68" t="s">
        <v>49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70"/>
    </row>
    <row r="77" spans="1:21" s="14" customFormat="1" x14ac:dyDescent="0.35">
      <c r="A77" s="10" t="str">
        <f>A7</f>
        <v>Effective 1/1/2017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  <c r="U77" s="97"/>
    </row>
    <row r="78" spans="1:21" s="14" customFormat="1" x14ac:dyDescent="0.35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2"/>
      <c r="U78" s="97"/>
    </row>
    <row r="79" spans="1:21" s="14" customFormat="1" x14ac:dyDescent="0.35">
      <c r="A79" s="29"/>
      <c r="R79" s="30"/>
      <c r="U79" s="97"/>
    </row>
    <row r="80" spans="1:21" s="14" customFormat="1" ht="12.75" customHeight="1" x14ac:dyDescent="0.35">
      <c r="A80" s="25">
        <v>1</v>
      </c>
      <c r="B80" s="18" t="s">
        <v>36</v>
      </c>
      <c r="C80" s="103">
        <f>$C$14</f>
        <v>7484292616.1647892</v>
      </c>
      <c r="D80" s="62">
        <f>ROUND('Class Avg Rev Adj'!D80/$C$80*100,3)</f>
        <v>7.6280000000000001</v>
      </c>
      <c r="E80" s="62">
        <f>ROUND('Class Avg Rev Adj'!E80/$C$80*100,3)</f>
        <v>3.82</v>
      </c>
      <c r="F80" s="62">
        <f>ROUND('Class Avg Rev Adj'!F80/$C$80*100,3)</f>
        <v>1.06</v>
      </c>
      <c r="G80" s="62">
        <f>ROUND('Class Avg Rev Adj'!G80/$C$80*100,3)</f>
        <v>-4.9000000000000002E-2</v>
      </c>
      <c r="H80" s="62">
        <f>ROUND('Class Avg Rev Adj'!H80/$C$80*100,3)</f>
        <v>0.18099999999999999</v>
      </c>
      <c r="I80" s="62">
        <f>ROUND('Class Avg Rev Adj'!I80/$C$80*100,3)</f>
        <v>3.9E-2</v>
      </c>
      <c r="J80" s="62">
        <f>ROUND('Class Avg Rev Adj'!J80/$C$80*100,3)</f>
        <v>1.9E-2</v>
      </c>
      <c r="K80" s="62">
        <f>ROUND('Class Avg Rev Adj'!K80/$C$80*100,3)</f>
        <v>2.004</v>
      </c>
      <c r="L80" s="62">
        <f>ROUND('Class Avg Rev Adj'!L80/$C$80*100,3)</f>
        <v>0</v>
      </c>
      <c r="M80" s="62">
        <f>ROUND(SUM(D80:L80),3)</f>
        <v>14.702</v>
      </c>
      <c r="N80" s="62">
        <f>ROUND('Class Avg Rev Adj'!N80/$C$80*100,3)</f>
        <v>0.41599999999999998</v>
      </c>
      <c r="O80" s="62">
        <v>10.387</v>
      </c>
      <c r="P80" s="62">
        <v>0</v>
      </c>
      <c r="Q80" s="62">
        <f>ROUND(SUM(M80:P80),3)</f>
        <v>25.504999999999999</v>
      </c>
      <c r="R80" s="21">
        <f>A80</f>
        <v>1</v>
      </c>
      <c r="S80" s="98"/>
      <c r="T80" s="34"/>
      <c r="U80" s="99"/>
    </row>
    <row r="81" spans="1:21" s="63" customFormat="1" x14ac:dyDescent="0.35">
      <c r="A81" s="100"/>
      <c r="C81" s="106"/>
      <c r="R81" s="64"/>
      <c r="U81" s="97"/>
    </row>
    <row r="82" spans="1:21" s="14" customFormat="1" ht="12.75" customHeight="1" x14ac:dyDescent="0.35">
      <c r="A82" s="25">
        <v>2</v>
      </c>
      <c r="B82" s="18" t="s">
        <v>41</v>
      </c>
      <c r="C82" s="103">
        <f>$C$24</f>
        <v>20368579857.43185</v>
      </c>
      <c r="D82" s="62">
        <f>ROUND('Class Avg Rev Adj'!D82/$C82*100,3)</f>
        <v>6.391</v>
      </c>
      <c r="E82" s="62">
        <f>ROUND('Class Avg Rev Adj'!E82/$C82*100,3)</f>
        <v>2.9780000000000002</v>
      </c>
      <c r="F82" s="62">
        <f>ROUND('Class Avg Rev Adj'!F82/$C82*100,3)</f>
        <v>1.077</v>
      </c>
      <c r="G82" s="62">
        <f>ROUND('Class Avg Rev Adj'!G82/$C82*100,3)</f>
        <v>-4.9000000000000002E-2</v>
      </c>
      <c r="H82" s="62">
        <f>ROUND('Class Avg Rev Adj'!H82/$C82*100,3)</f>
        <v>0.16300000000000001</v>
      </c>
      <c r="I82" s="62">
        <f>ROUND('Class Avg Rev Adj'!I82/$C82*100,3)</f>
        <v>3.5000000000000003E-2</v>
      </c>
      <c r="J82" s="62">
        <f>ROUND('Class Avg Rev Adj'!J82/$C82*100,3)</f>
        <v>1.6E-2</v>
      </c>
      <c r="K82" s="62">
        <f>ROUND('Class Avg Rev Adj'!K82/$C82*100,3)</f>
        <v>0.73599999999999999</v>
      </c>
      <c r="L82" s="62">
        <f>ROUND('Class Avg Rev Adj'!L82/$C82*100,3)</f>
        <v>-1.7999999999999999E-2</v>
      </c>
      <c r="M82" s="62">
        <f>ROUND(SUM(D82:L82),3)</f>
        <v>11.329000000000001</v>
      </c>
      <c r="N82" s="62">
        <f>ROUND('Class Avg Rev Adj'!N82/$C82*100,3)</f>
        <v>0.45900000000000002</v>
      </c>
      <c r="O82" s="62">
        <v>10.218999999999999</v>
      </c>
      <c r="P82" s="62">
        <v>0</v>
      </c>
      <c r="Q82" s="62">
        <f>ROUND(SUM(M82:P82),3)</f>
        <v>22.007000000000001</v>
      </c>
      <c r="R82" s="21">
        <f>A82</f>
        <v>2</v>
      </c>
      <c r="S82" s="98"/>
      <c r="T82" s="34"/>
      <c r="U82" s="99"/>
    </row>
    <row r="83" spans="1:21" s="14" customFormat="1" x14ac:dyDescent="0.35">
      <c r="A83" s="29"/>
      <c r="C83" s="107"/>
      <c r="R83" s="30"/>
      <c r="U83" s="97"/>
    </row>
    <row r="84" spans="1:21" s="14" customFormat="1" x14ac:dyDescent="0.35">
      <c r="A84" s="29"/>
      <c r="C84" s="107"/>
      <c r="R84" s="30"/>
      <c r="U84" s="97"/>
    </row>
    <row r="85" spans="1:21" s="14" customFormat="1" x14ac:dyDescent="0.35">
      <c r="A85" s="10" t="s">
        <v>52</v>
      </c>
      <c r="B85" s="11"/>
      <c r="C85" s="109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2"/>
      <c r="U85" s="97"/>
    </row>
    <row r="86" spans="1:21" s="14" customFormat="1" x14ac:dyDescent="0.35">
      <c r="A86" s="13"/>
      <c r="C86" s="112"/>
      <c r="D86" s="15"/>
      <c r="E86" s="9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6"/>
      <c r="S86" s="15"/>
      <c r="T86" s="15"/>
      <c r="U86" s="11"/>
    </row>
    <row r="87" spans="1:21" s="14" customFormat="1" x14ac:dyDescent="0.35">
      <c r="A87" s="29"/>
      <c r="B87" s="18"/>
      <c r="C87" s="113"/>
      <c r="D87" s="18"/>
      <c r="E87" s="18"/>
      <c r="F87" s="18"/>
      <c r="G87" s="18"/>
      <c r="R87" s="30"/>
      <c r="S87" s="18"/>
      <c r="U87" s="97"/>
    </row>
    <row r="88" spans="1:21" s="14" customFormat="1" ht="12.75" customHeight="1" x14ac:dyDescent="0.35">
      <c r="A88" s="25">
        <v>3</v>
      </c>
      <c r="B88" s="18" t="s">
        <v>36</v>
      </c>
      <c r="C88" s="103">
        <f>$C$30</f>
        <v>7484292616.1647892</v>
      </c>
      <c r="D88" s="62">
        <f>ROUND('Class Avg Rev Adj'!D88/$C88*100,3)</f>
        <v>7.7759999999999998</v>
      </c>
      <c r="E88" s="62">
        <f>ROUND('Class Avg Rev Adj'!E88/$C88*100,3)</f>
        <v>3.82</v>
      </c>
      <c r="F88" s="62">
        <f>ROUND('Class Avg Rev Adj'!F88/$C88*100,3)</f>
        <v>1.06</v>
      </c>
      <c r="G88" s="62">
        <f>ROUND('Class Avg Rev Adj'!G88/$C88*100,3)</f>
        <v>-4.9000000000000002E-2</v>
      </c>
      <c r="H88" s="62">
        <f>ROUND('Class Avg Rev Adj'!H88/$C88*100,3)</f>
        <v>0.18099999999999999</v>
      </c>
      <c r="I88" s="62">
        <f>ROUND('Class Avg Rev Adj'!I88/$C88*100,3)</f>
        <v>3.9E-2</v>
      </c>
      <c r="J88" s="62">
        <f>ROUND('Class Avg Rev Adj'!J88/$C88*100,3)</f>
        <v>1.9E-2</v>
      </c>
      <c r="K88" s="62">
        <f>ROUND('Class Avg Rev Adj'!K88/$C88*100,3)</f>
        <v>2.004</v>
      </c>
      <c r="L88" s="62">
        <f>ROUND('Class Avg Rev Adj'!L88/$C88*100,3)</f>
        <v>0</v>
      </c>
      <c r="M88" s="62">
        <f>ROUND(SUM(D88:L88),3)</f>
        <v>14.85</v>
      </c>
      <c r="N88" s="62">
        <f>ROUND('Class Avg Rev Adj'!N88/$C88*100,3)</f>
        <v>0.41599999999999998</v>
      </c>
      <c r="O88" s="62">
        <v>10.387</v>
      </c>
      <c r="P88" s="62">
        <v>0</v>
      </c>
      <c r="Q88" s="62">
        <f>ROUND(SUM(M88:P88),3)</f>
        <v>25.652999999999999</v>
      </c>
      <c r="R88" s="21">
        <f>A88</f>
        <v>3</v>
      </c>
      <c r="S88" s="101"/>
      <c r="T88" s="62"/>
      <c r="U88" s="102"/>
    </row>
    <row r="89" spans="1:21" s="14" customFormat="1" x14ac:dyDescent="0.35">
      <c r="A89" s="29"/>
      <c r="C89" s="107"/>
      <c r="R89" s="30"/>
      <c r="U89" s="97"/>
    </row>
    <row r="90" spans="1:21" s="14" customFormat="1" ht="12.75" customHeight="1" x14ac:dyDescent="0.35">
      <c r="A90" s="25">
        <v>4</v>
      </c>
      <c r="B90" s="18" t="s">
        <v>41</v>
      </c>
      <c r="C90" s="103">
        <f>$C$40</f>
        <v>20368579857.43185</v>
      </c>
      <c r="D90" s="62">
        <f>ROUND('Class Avg Rev Adj'!D90/$C90*100,3)</f>
        <v>6.5039999999999996</v>
      </c>
      <c r="E90" s="62">
        <f>ROUND('Class Avg Rev Adj'!E90/$C90*100,3)</f>
        <v>2.9780000000000002</v>
      </c>
      <c r="F90" s="62">
        <f>ROUND('Class Avg Rev Adj'!F90/$C90*100,3)</f>
        <v>1.077</v>
      </c>
      <c r="G90" s="62">
        <f>ROUND('Class Avg Rev Adj'!G90/$C90*100,3)</f>
        <v>-4.9000000000000002E-2</v>
      </c>
      <c r="H90" s="62">
        <f>ROUND('Class Avg Rev Adj'!H90/$C90*100,3)</f>
        <v>0.16300000000000001</v>
      </c>
      <c r="I90" s="62">
        <f>ROUND('Class Avg Rev Adj'!I90/$C90*100,3)</f>
        <v>3.5000000000000003E-2</v>
      </c>
      <c r="J90" s="62">
        <f>ROUND('Class Avg Rev Adj'!J90/$C90*100,3)</f>
        <v>1.6E-2</v>
      </c>
      <c r="K90" s="62">
        <f>ROUND('Class Avg Rev Adj'!K90/$C90*100,3)</f>
        <v>0.73599999999999999</v>
      </c>
      <c r="L90" s="62">
        <f>ROUND('Class Avg Rev Adj'!L90/$C90*100,3)</f>
        <v>-1.7999999999999999E-2</v>
      </c>
      <c r="M90" s="62">
        <f>ROUND(SUM(D90:L90),3)</f>
        <v>11.442</v>
      </c>
      <c r="N90" s="62">
        <f>ROUND('Class Avg Rev Adj'!N90/$C90*100,3)</f>
        <v>0.45900000000000002</v>
      </c>
      <c r="O90" s="62">
        <v>10.218999999999999</v>
      </c>
      <c r="P90" s="62">
        <v>0</v>
      </c>
      <c r="Q90" s="62">
        <f>ROUND(SUM(M90:P90),3)</f>
        <v>22.12</v>
      </c>
      <c r="R90" s="21">
        <f>A90</f>
        <v>4</v>
      </c>
      <c r="S90" s="101"/>
      <c r="T90" s="62"/>
      <c r="U90" s="102"/>
    </row>
    <row r="91" spans="1:21" x14ac:dyDescent="0.35">
      <c r="A91" s="29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30"/>
    </row>
    <row r="92" spans="1:21" x14ac:dyDescent="0.35">
      <c r="A92" s="29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30"/>
    </row>
    <row r="93" spans="1:21" x14ac:dyDescent="0.35">
      <c r="A93" s="10" t="s">
        <v>48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/>
    </row>
    <row r="94" spans="1:21" x14ac:dyDescent="0.35">
      <c r="A94" s="13"/>
      <c r="B94" s="14"/>
      <c r="C94" s="81"/>
      <c r="D94" s="15"/>
      <c r="E94" s="9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4"/>
      <c r="R94" s="30"/>
    </row>
    <row r="95" spans="1:21" x14ac:dyDescent="0.35">
      <c r="A95" s="29"/>
      <c r="B95" s="18"/>
      <c r="C95" s="82"/>
      <c r="D95" s="18"/>
      <c r="E95" s="18"/>
      <c r="F95" s="18"/>
      <c r="G95" s="18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30"/>
    </row>
    <row r="96" spans="1:21" ht="12.75" customHeight="1" x14ac:dyDescent="0.35">
      <c r="A96" s="25">
        <v>13</v>
      </c>
      <c r="B96" s="18" t="s">
        <v>36</v>
      </c>
      <c r="C96" s="55"/>
      <c r="D96" s="62">
        <f>(ROUND(D88-D80,3))</f>
        <v>0.14799999999999999</v>
      </c>
      <c r="E96" s="62">
        <f t="shared" ref="E96:Q96" si="12">(ROUND(E88-E80,3))</f>
        <v>0</v>
      </c>
      <c r="F96" s="62">
        <f t="shared" si="12"/>
        <v>0</v>
      </c>
      <c r="G96" s="62">
        <f t="shared" si="12"/>
        <v>0</v>
      </c>
      <c r="H96" s="62">
        <f t="shared" si="12"/>
        <v>0</v>
      </c>
      <c r="I96" s="62">
        <f t="shared" si="12"/>
        <v>0</v>
      </c>
      <c r="J96" s="62">
        <f t="shared" si="12"/>
        <v>0</v>
      </c>
      <c r="K96" s="62">
        <f t="shared" si="12"/>
        <v>0</v>
      </c>
      <c r="L96" s="62">
        <f t="shared" si="12"/>
        <v>0</v>
      </c>
      <c r="M96" s="62">
        <f t="shared" si="12"/>
        <v>0.14799999999999999</v>
      </c>
      <c r="N96" s="62">
        <f t="shared" si="12"/>
        <v>0</v>
      </c>
      <c r="O96" s="62">
        <f t="shared" si="12"/>
        <v>0</v>
      </c>
      <c r="P96" s="62">
        <f t="shared" si="12"/>
        <v>0</v>
      </c>
      <c r="Q96" s="62">
        <f t="shared" si="12"/>
        <v>0.14799999999999999</v>
      </c>
      <c r="R96" s="21">
        <f>A96</f>
        <v>13</v>
      </c>
    </row>
    <row r="97" spans="1:19" x14ac:dyDescent="0.35">
      <c r="A97" s="2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30"/>
    </row>
    <row r="98" spans="1:19" ht="12.75" customHeight="1" x14ac:dyDescent="0.35">
      <c r="A98" s="25">
        <v>18</v>
      </c>
      <c r="B98" s="18" t="s">
        <v>41</v>
      </c>
      <c r="C98" s="55"/>
      <c r="D98" s="62">
        <f>(ROUND(D90-D82,3))</f>
        <v>0.113</v>
      </c>
      <c r="E98" s="62">
        <f t="shared" ref="E98:Q98" si="13">(ROUND(E90-E82,3))</f>
        <v>0</v>
      </c>
      <c r="F98" s="62">
        <f t="shared" si="13"/>
        <v>0</v>
      </c>
      <c r="G98" s="62">
        <f t="shared" si="13"/>
        <v>0</v>
      </c>
      <c r="H98" s="62">
        <f t="shared" si="13"/>
        <v>0</v>
      </c>
      <c r="I98" s="62">
        <f t="shared" si="13"/>
        <v>0</v>
      </c>
      <c r="J98" s="62">
        <f t="shared" si="13"/>
        <v>0</v>
      </c>
      <c r="K98" s="62">
        <f t="shared" si="13"/>
        <v>0</v>
      </c>
      <c r="L98" s="62">
        <f t="shared" si="13"/>
        <v>0</v>
      </c>
      <c r="M98" s="62">
        <f t="shared" si="13"/>
        <v>0.113</v>
      </c>
      <c r="N98" s="62">
        <f t="shared" si="13"/>
        <v>0</v>
      </c>
      <c r="O98" s="62">
        <f t="shared" si="13"/>
        <v>0</v>
      </c>
      <c r="P98" s="62">
        <f t="shared" si="13"/>
        <v>0</v>
      </c>
      <c r="Q98" s="62">
        <f t="shared" si="13"/>
        <v>0.113</v>
      </c>
      <c r="R98" s="21">
        <f>A98</f>
        <v>18</v>
      </c>
    </row>
    <row r="99" spans="1:19" x14ac:dyDescent="0.35">
      <c r="A99" s="29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30"/>
    </row>
    <row r="100" spans="1:19" x14ac:dyDescent="0.35">
      <c r="A100" s="29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30"/>
    </row>
    <row r="101" spans="1:19" x14ac:dyDescent="0.35">
      <c r="A101" s="10" t="s">
        <v>43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/>
    </row>
    <row r="102" spans="1:19" x14ac:dyDescent="0.35">
      <c r="A102" s="13"/>
      <c r="B102" s="14"/>
      <c r="C102" s="81"/>
      <c r="D102" s="15"/>
      <c r="E102" s="9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4"/>
      <c r="R102" s="30"/>
    </row>
    <row r="103" spans="1:19" x14ac:dyDescent="0.35">
      <c r="A103" s="29"/>
      <c r="B103" s="18"/>
      <c r="C103" s="82"/>
      <c r="D103" s="18"/>
      <c r="E103" s="18"/>
      <c r="F103" s="18"/>
      <c r="G103" s="1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  <c r="S103" s="65"/>
    </row>
    <row r="104" spans="1:19" ht="12.75" customHeight="1" x14ac:dyDescent="0.35">
      <c r="A104" s="25">
        <v>19</v>
      </c>
      <c r="B104" s="18" t="s">
        <v>36</v>
      </c>
      <c r="C104" s="55"/>
      <c r="D104" s="66">
        <f t="shared" ref="D104:Q104" si="14">IF(ISERROR((D88-D80)/ABS(D80)),0,(D88-D80)/ABS(D80))</f>
        <v>1.9402202412165663E-2</v>
      </c>
      <c r="E104" s="66">
        <f t="shared" si="14"/>
        <v>0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0</v>
      </c>
      <c r="J104" s="66">
        <f t="shared" si="14"/>
        <v>0</v>
      </c>
      <c r="K104" s="66">
        <f t="shared" si="14"/>
        <v>0</v>
      </c>
      <c r="L104" s="66">
        <f t="shared" si="14"/>
        <v>0</v>
      </c>
      <c r="M104" s="66">
        <f t="shared" si="14"/>
        <v>1.0066657597605746E-2</v>
      </c>
      <c r="N104" s="66">
        <f t="shared" si="14"/>
        <v>0</v>
      </c>
      <c r="O104" s="66">
        <f t="shared" si="14"/>
        <v>0</v>
      </c>
      <c r="P104" s="66">
        <f t="shared" si="14"/>
        <v>0</v>
      </c>
      <c r="Q104" s="66">
        <f t="shared" si="14"/>
        <v>5.802783767888637E-3</v>
      </c>
      <c r="R104" s="21">
        <f>A104</f>
        <v>19</v>
      </c>
      <c r="S104" s="65"/>
    </row>
    <row r="105" spans="1:19" x14ac:dyDescent="0.35">
      <c r="A105" s="29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30"/>
    </row>
    <row r="106" spans="1:19" ht="12.75" customHeight="1" thickBot="1" x14ac:dyDescent="0.4">
      <c r="A106" s="38">
        <v>24</v>
      </c>
      <c r="B106" s="39" t="s">
        <v>41</v>
      </c>
      <c r="C106" s="59"/>
      <c r="D106" s="67">
        <f t="shared" ref="D106:Q106" si="15">IF(ISERROR((D90-D82)/ABS(D82)),0,(D90-D82)/ABS(D82))</f>
        <v>1.7681114066656164E-2</v>
      </c>
      <c r="E106" s="67">
        <f t="shared" si="15"/>
        <v>0</v>
      </c>
      <c r="F106" s="67">
        <f t="shared" si="15"/>
        <v>0</v>
      </c>
      <c r="G106" s="67">
        <f t="shared" si="15"/>
        <v>0</v>
      </c>
      <c r="H106" s="67">
        <f t="shared" si="15"/>
        <v>0</v>
      </c>
      <c r="I106" s="67">
        <f t="shared" si="15"/>
        <v>0</v>
      </c>
      <c r="J106" s="67">
        <f t="shared" si="15"/>
        <v>0</v>
      </c>
      <c r="K106" s="67">
        <f t="shared" si="15"/>
        <v>0</v>
      </c>
      <c r="L106" s="67">
        <f t="shared" si="15"/>
        <v>0</v>
      </c>
      <c r="M106" s="67">
        <f t="shared" si="15"/>
        <v>9.9744019772265453E-3</v>
      </c>
      <c r="N106" s="67">
        <f t="shared" si="15"/>
        <v>0</v>
      </c>
      <c r="O106" s="67">
        <f t="shared" si="15"/>
        <v>0</v>
      </c>
      <c r="P106" s="67">
        <f t="shared" si="15"/>
        <v>0</v>
      </c>
      <c r="Q106" s="67">
        <f t="shared" si="15"/>
        <v>5.1347298586813077E-3</v>
      </c>
      <c r="R106" s="40">
        <f>A106</f>
        <v>24</v>
      </c>
      <c r="S106" s="65"/>
    </row>
  </sheetData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Class Avg Rev Adj</vt:lpstr>
      <vt:lpstr>Class Avg Rates Adj</vt:lpstr>
      <vt:lpstr>'Class Avg Rates Adj'!Print_Area</vt:lpstr>
      <vt:lpstr>'Class Avg Rev Adj'!Print_Area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Utama, Ray</dc:creator>
  <cp:lastModifiedBy>Wright, Jennifer</cp:lastModifiedBy>
  <dcterms:created xsi:type="dcterms:W3CDTF">2017-03-02T19:15:40Z</dcterms:created>
  <dcterms:modified xsi:type="dcterms:W3CDTF">2017-03-31T19:06:04Z</dcterms:modified>
  <cp:contentStatus/>
</cp:coreProperties>
</file>